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13_ncr:1_{39CCF849-4D0D-184A-8D94-F28C9B2A1821}" xr6:coauthVersionLast="47" xr6:coauthVersionMax="47" xr10:uidLastSave="{00000000-0000-0000-0000-000000000000}"/>
  <bookViews>
    <workbookView xWindow="0" yWindow="500" windowWidth="25980" windowHeight="16440" tabRatio="797" activeTab="5" xr2:uid="{00000000-000D-0000-FFFF-FFFF00000000}"/>
  </bookViews>
  <sheets>
    <sheet name="Totalt" sheetId="11" r:id="rId1"/>
    <sheet name="1" sheetId="40" r:id="rId2"/>
    <sheet name="2" sheetId="50" r:id="rId3"/>
    <sheet name="3" sheetId="51" r:id="rId4"/>
    <sheet name="4" sheetId="52" r:id="rId5"/>
    <sheet name="5" sheetId="5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1" l="1"/>
  <c r="E19" i="11"/>
  <c r="F19" i="11"/>
  <c r="G19" i="11"/>
  <c r="D18" i="11"/>
  <c r="E18" i="11"/>
  <c r="F18" i="11"/>
  <c r="G18" i="11"/>
  <c r="G17" i="11"/>
  <c r="F17" i="11"/>
  <c r="E17" i="11"/>
  <c r="F16" i="11"/>
  <c r="D16" i="11"/>
  <c r="E16" i="11"/>
  <c r="D17" i="11"/>
  <c r="G16" i="11"/>
  <c r="C19" i="11"/>
  <c r="C18" i="11"/>
  <c r="C17" i="11"/>
  <c r="C16" i="11"/>
  <c r="F52" i="53" l="1"/>
  <c r="F53" i="53" s="1"/>
  <c r="E52" i="53"/>
  <c r="E53" i="53" s="1"/>
  <c r="D52" i="53"/>
  <c r="D53" i="53" s="1"/>
  <c r="C52" i="53"/>
  <c r="C53" i="53" s="1"/>
  <c r="N37" i="53"/>
  <c r="M37" i="53"/>
  <c r="L37" i="53"/>
  <c r="K37" i="53"/>
  <c r="J37" i="53"/>
  <c r="N36" i="53"/>
  <c r="M36" i="53"/>
  <c r="L36" i="53"/>
  <c r="K36" i="53"/>
  <c r="J36" i="53"/>
  <c r="N35" i="53"/>
  <c r="M35" i="53"/>
  <c r="L35" i="53"/>
  <c r="K35" i="53"/>
  <c r="J35" i="53"/>
  <c r="N34" i="53"/>
  <c r="M34" i="53"/>
  <c r="L34" i="53"/>
  <c r="K34" i="53"/>
  <c r="J34" i="53"/>
  <c r="N33" i="53"/>
  <c r="M33" i="53"/>
  <c r="L33" i="53"/>
  <c r="K33" i="53"/>
  <c r="J33" i="53"/>
  <c r="N32" i="53"/>
  <c r="M32" i="53"/>
  <c r="L32" i="53"/>
  <c r="K32" i="53"/>
  <c r="J32" i="53"/>
  <c r="N31" i="53"/>
  <c r="M31" i="53"/>
  <c r="L31" i="53"/>
  <c r="K31" i="53"/>
  <c r="J31" i="53"/>
  <c r="F52" i="52"/>
  <c r="F53" i="52" s="1"/>
  <c r="E52" i="52"/>
  <c r="E53" i="52" s="1"/>
  <c r="D52" i="52"/>
  <c r="C52" i="52"/>
  <c r="C53" i="52" s="1"/>
  <c r="N37" i="52"/>
  <c r="M37" i="52"/>
  <c r="L37" i="52"/>
  <c r="K37" i="52"/>
  <c r="J37" i="52"/>
  <c r="N36" i="52"/>
  <c r="M36" i="52"/>
  <c r="L36" i="52"/>
  <c r="K36" i="52"/>
  <c r="J36" i="52"/>
  <c r="N35" i="52"/>
  <c r="M35" i="52"/>
  <c r="L35" i="52"/>
  <c r="K35" i="52"/>
  <c r="J35" i="52"/>
  <c r="N34" i="52"/>
  <c r="M34" i="52"/>
  <c r="L34" i="52"/>
  <c r="K34" i="52"/>
  <c r="J34" i="52"/>
  <c r="N33" i="52"/>
  <c r="M33" i="52"/>
  <c r="L33" i="52"/>
  <c r="K33" i="52"/>
  <c r="J33" i="52"/>
  <c r="N32" i="52"/>
  <c r="M32" i="52"/>
  <c r="L32" i="52"/>
  <c r="K32" i="52"/>
  <c r="J32" i="52"/>
  <c r="N31" i="52"/>
  <c r="M31" i="52"/>
  <c r="L31" i="52"/>
  <c r="K31" i="52"/>
  <c r="J31" i="52"/>
  <c r="F52" i="51"/>
  <c r="F53" i="51" s="1"/>
  <c r="E52" i="51"/>
  <c r="E53" i="51" s="1"/>
  <c r="D52" i="51"/>
  <c r="D53" i="51" s="1"/>
  <c r="C52" i="51"/>
  <c r="C53" i="51" s="1"/>
  <c r="N37" i="51"/>
  <c r="M37" i="51"/>
  <c r="L37" i="51"/>
  <c r="K37" i="51"/>
  <c r="J37" i="51"/>
  <c r="N36" i="51"/>
  <c r="M36" i="51"/>
  <c r="L36" i="51"/>
  <c r="K36" i="51"/>
  <c r="J36" i="51"/>
  <c r="N35" i="51"/>
  <c r="M35" i="51"/>
  <c r="L35" i="51"/>
  <c r="K35" i="51"/>
  <c r="J35" i="51"/>
  <c r="N34" i="51"/>
  <c r="M34" i="51"/>
  <c r="L34" i="51"/>
  <c r="K34" i="51"/>
  <c r="J34" i="51"/>
  <c r="N33" i="51"/>
  <c r="M33" i="51"/>
  <c r="L33" i="51"/>
  <c r="K33" i="51"/>
  <c r="J33" i="51"/>
  <c r="N32" i="51"/>
  <c r="M32" i="51"/>
  <c r="L32" i="51"/>
  <c r="K32" i="51"/>
  <c r="J32" i="51"/>
  <c r="N31" i="51"/>
  <c r="M31" i="51"/>
  <c r="L31" i="51"/>
  <c r="K31" i="51"/>
  <c r="J31" i="51"/>
  <c r="F52" i="50"/>
  <c r="F53" i="50" s="1"/>
  <c r="E52" i="50"/>
  <c r="D52" i="50"/>
  <c r="D53" i="50" s="1"/>
  <c r="C52" i="50"/>
  <c r="C53" i="50" s="1"/>
  <c r="N37" i="50"/>
  <c r="M37" i="50"/>
  <c r="L37" i="50"/>
  <c r="K37" i="50"/>
  <c r="J37" i="50"/>
  <c r="N36" i="50"/>
  <c r="M36" i="50"/>
  <c r="L36" i="50"/>
  <c r="K36" i="50"/>
  <c r="J36" i="50"/>
  <c r="N35" i="50"/>
  <c r="M35" i="50"/>
  <c r="L35" i="50"/>
  <c r="K35" i="50"/>
  <c r="J35" i="50"/>
  <c r="N34" i="50"/>
  <c r="M34" i="50"/>
  <c r="L34" i="50"/>
  <c r="K34" i="50"/>
  <c r="J34" i="50"/>
  <c r="N33" i="50"/>
  <c r="M33" i="50"/>
  <c r="L33" i="50"/>
  <c r="K33" i="50"/>
  <c r="J33" i="50"/>
  <c r="N32" i="50"/>
  <c r="M32" i="50"/>
  <c r="L32" i="50"/>
  <c r="K32" i="50"/>
  <c r="J32" i="50"/>
  <c r="N31" i="50"/>
  <c r="M31" i="50"/>
  <c r="L31" i="50"/>
  <c r="K31" i="50"/>
  <c r="J31" i="50"/>
  <c r="C52" i="40"/>
  <c r="C53" i="40" s="1"/>
  <c r="C15" i="11" s="1"/>
  <c r="C29" i="11" s="1"/>
  <c r="D52" i="40"/>
  <c r="F52" i="40"/>
  <c r="E52" i="40"/>
  <c r="E53" i="40" s="1"/>
  <c r="E15" i="11" s="1"/>
  <c r="E29" i="11" s="1"/>
  <c r="F30" i="11"/>
  <c r="E30" i="11"/>
  <c r="D30" i="11"/>
  <c r="G32" i="11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N31" i="40"/>
  <c r="M31" i="40"/>
  <c r="L31" i="40"/>
  <c r="K31" i="40"/>
  <c r="J31" i="40"/>
  <c r="F38" i="11"/>
  <c r="E38" i="11"/>
  <c r="D38" i="11"/>
  <c r="G37" i="11"/>
  <c r="G36" i="11"/>
  <c r="C37" i="11"/>
  <c r="F36" i="11"/>
  <c r="E36" i="11"/>
  <c r="D36" i="11"/>
  <c r="F37" i="11"/>
  <c r="E37" i="11"/>
  <c r="C36" i="11"/>
  <c r="F35" i="11"/>
  <c r="E35" i="11"/>
  <c r="D35" i="11"/>
  <c r="F34" i="11"/>
  <c r="E34" i="11"/>
  <c r="D34" i="11"/>
  <c r="C34" i="11"/>
  <c r="F33" i="11"/>
  <c r="E33" i="11"/>
  <c r="D33" i="11"/>
  <c r="C33" i="11"/>
  <c r="F32" i="11"/>
  <c r="E32" i="11"/>
  <c r="D32" i="11"/>
  <c r="C32" i="11"/>
  <c r="F31" i="11"/>
  <c r="E31" i="11"/>
  <c r="D31" i="11"/>
  <c r="C31" i="11"/>
  <c r="C38" i="11"/>
  <c r="G34" i="11"/>
  <c r="G33" i="11"/>
  <c r="G31" i="11"/>
  <c r="G38" i="11"/>
  <c r="G35" i="11"/>
  <c r="C35" i="11"/>
  <c r="D37" i="11"/>
  <c r="G53" i="53" l="1"/>
  <c r="G53" i="51"/>
  <c r="G52" i="52"/>
  <c r="G52" i="53"/>
  <c r="D53" i="52"/>
  <c r="G53" i="52" s="1"/>
  <c r="G52" i="51"/>
  <c r="G52" i="50"/>
  <c r="E53" i="50"/>
  <c r="G53" i="50" s="1"/>
  <c r="G30" i="11"/>
  <c r="C30" i="11"/>
  <c r="D53" i="40"/>
  <c r="D15" i="11" l="1"/>
  <c r="D29" i="11" s="1"/>
  <c r="F53" i="40"/>
  <c r="F15" i="11" s="1"/>
  <c r="F29" i="11" s="1"/>
  <c r="G52" i="40"/>
  <c r="G53" i="40" l="1"/>
  <c r="G15" i="11" s="1"/>
  <c r="G29" i="11" s="1"/>
</calcChain>
</file>

<file path=xl/sharedStrings.xml><?xml version="1.0" encoding="utf-8"?>
<sst xmlns="http://schemas.openxmlformats.org/spreadsheetml/2006/main" count="505" uniqueCount="207">
  <si>
    <t>Utseende</t>
  </si>
  <si>
    <t>Skala  1-10</t>
  </si>
  <si>
    <t xml:space="preserve">Skala 1 - 10 </t>
  </si>
  <si>
    <t>Kock 1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</si>
  <si>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</si>
  <si>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</si>
  <si>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</si>
  <si>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</si>
  <si>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</si>
  <si>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</si>
  <si>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</si>
  <si>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</si>
  <si>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</si>
  <si>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</si>
  <si>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</si>
  <si>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</si>
  <si>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</si>
  <si>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</si>
  <si>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</si>
  <si>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</si>
  <si>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</si>
  <si>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</si>
  <si>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</si>
  <si>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</si>
  <si>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</si>
  <si>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</si>
  <si>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</si>
  <si>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</si>
  <si>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</si>
  <si>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</si>
  <si>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</si>
  <si>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</si>
  <si>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Kock 13</t>
  </si>
  <si>
    <t>Kock 14</t>
  </si>
  <si>
    <t>Kock 15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</si>
  <si>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</si>
  <si>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</si>
  <si>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</si>
  <si>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</si>
  <si>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</si>
  <si>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</si>
  <si>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</si>
  <si>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</si>
  <si>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</si>
  <si>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Kock 16</t>
  </si>
  <si>
    <t>Kock 17</t>
  </si>
  <si>
    <t>Kock 18</t>
  </si>
  <si>
    <t>Kock 19</t>
  </si>
  <si>
    <t>Saftighet</t>
  </si>
  <si>
    <t>Total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</si>
  <si>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</si>
  <si>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</si>
  <si>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</si>
  <si>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</si>
  <si>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</si>
  <si>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</si>
  <si>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</si>
  <si>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</si>
  <si>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</si>
  <si>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</si>
  <si>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</si>
  <si>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</si>
  <si>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</si>
  <si>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</si>
  <si>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</si>
  <si>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</si>
  <si>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</si>
  <si>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</si>
  <si>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</si>
  <si>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</si>
  <si>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</si>
  <si>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</si>
  <si>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</si>
  <si>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</si>
  <si>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>Hängning hel/halv:</t>
  </si>
  <si>
    <t>Nedskärning detalj:</t>
  </si>
  <si>
    <t>Hängmörning:</t>
  </si>
  <si>
    <t>Förpackning</t>
  </si>
  <si>
    <t>Levererat:</t>
  </si>
  <si>
    <t>Foder:</t>
  </si>
  <si>
    <t>KOCKARNAS KOMMENTARER:</t>
  </si>
  <si>
    <t>Utseende i rå form:</t>
  </si>
  <si>
    <t>Mörhet:</t>
  </si>
  <si>
    <t>Saftighet:</t>
  </si>
  <si>
    <t>Smak:</t>
  </si>
  <si>
    <t>5.</t>
  </si>
  <si>
    <t>35-50 poäng = Potentiell Exceptionell råvara</t>
  </si>
  <si>
    <t>Kock 2</t>
  </si>
  <si>
    <t>Kock 20</t>
  </si>
  <si>
    <t>1. Wangusgården Mangalitsa</t>
  </si>
  <si>
    <t>2. Rosa Skattlådan Mangalitsa</t>
  </si>
  <si>
    <t>3. Blekslätten Mangalica</t>
  </si>
  <si>
    <t>4. Skalkrike</t>
  </si>
  <si>
    <t>5. Rosa Skattlådan Manga/Linderöd</t>
  </si>
  <si>
    <t>Wangusgården</t>
  </si>
  <si>
    <t>Mangalitsa</t>
  </si>
  <si>
    <t>Inne &amp; Ute</t>
  </si>
  <si>
    <t xml:space="preserve">14 månader </t>
  </si>
  <si>
    <t>Sugga</t>
  </si>
  <si>
    <t>Ekologiskt Kravfoder, Spannmål, Koncentrat</t>
  </si>
  <si>
    <t>Görviks gård &amp; chark</t>
  </si>
  <si>
    <t>2022 10 16</t>
  </si>
  <si>
    <t xml:space="preserve">100 kg </t>
  </si>
  <si>
    <t>Fettköttprocent:</t>
  </si>
  <si>
    <t>4°C</t>
  </si>
  <si>
    <t>2.</t>
  </si>
  <si>
    <t>Rosa Skattlådan</t>
  </si>
  <si>
    <t>Mangalica</t>
  </si>
  <si>
    <t>Gylta</t>
  </si>
  <si>
    <t>12 månader</t>
  </si>
  <si>
    <t>Utomhus i stora hagar, skog, gamla ekar, hagmark, tillgång till sjö</t>
  </si>
  <si>
    <t>Strömbecks Gårdsslakt &amp; Chark</t>
  </si>
  <si>
    <t>2022 10 24</t>
  </si>
  <si>
    <t>60 kg</t>
  </si>
  <si>
    <t>Halvkropp 1 dygn</t>
  </si>
  <si>
    <t>2022 10 31</t>
  </si>
  <si>
    <t>Blekslätten Gård</t>
  </si>
  <si>
    <t>Frigående hägn</t>
  </si>
  <si>
    <t>30 månader</t>
  </si>
  <si>
    <t>Spannmål från lokal gård, drav från lokalt bryggeri</t>
  </si>
  <si>
    <t>Svinnbröd från lokalt bageri</t>
  </si>
  <si>
    <t>Marieberg Gårdslakteri</t>
  </si>
  <si>
    <t>2022 10 11</t>
  </si>
  <si>
    <t>129 kg</t>
  </si>
  <si>
    <t>Nedkylning i kylrum med andra slaktkroppar</t>
  </si>
  <si>
    <t>Hängd i stock</t>
  </si>
  <si>
    <t>2022 10 17</t>
  </si>
  <si>
    <t>Hängskåp 4°C 80%</t>
  </si>
  <si>
    <t>Vaxat papper i gråback</t>
  </si>
  <si>
    <t>2022 10 30</t>
  </si>
  <si>
    <t>Skalkarike Gård</t>
  </si>
  <si>
    <t>Mariestad, Västra Götaland</t>
  </si>
  <si>
    <t>Mangalitsa/Linderöd</t>
  </si>
  <si>
    <t>Fritt ute i hage och skog Hydda</t>
  </si>
  <si>
    <t>30 mån</t>
  </si>
  <si>
    <t>Kastrat</t>
  </si>
  <si>
    <t>Korn, vete, havre, raps</t>
  </si>
  <si>
    <t>Mariebergs Gårdsbutik</t>
  </si>
  <si>
    <t>2022 10 18</t>
  </si>
  <si>
    <t>178 kg</t>
  </si>
  <si>
    <t>4°C 1 dygn</t>
  </si>
  <si>
    <t>Halvkropp till 27/10, 4°C</t>
  </si>
  <si>
    <t>2022 10 27</t>
  </si>
  <si>
    <t>Hängd på stock 30/10 Marieberg</t>
  </si>
  <si>
    <t>Slaktarpapper vaxat</t>
  </si>
  <si>
    <t>Stora hagar, skog, ekar, hagmark</t>
  </si>
  <si>
    <t>Räddade grönsaker frukt</t>
  </si>
  <si>
    <t>Närproducerat grisfoder, skånsk majs, ekollon de sista 8 veckorna</t>
  </si>
  <si>
    <t>Strömbecks Gårdsslakt</t>
  </si>
  <si>
    <t>72,5 kg</t>
  </si>
  <si>
    <t>Bra styckad med djupt mörkröd kött, tjock svål, hängd.</t>
  </si>
  <si>
    <t>Mycket god smak på fettet, med en smältande känsla och hög smak på köttet.</t>
  </si>
  <si>
    <t>Mört med struktur</t>
  </si>
  <si>
    <t>Mild ren smak med lång eftersmak.</t>
  </si>
  <si>
    <t>Svag fin marmorering, med ett hårt fett, bra charkgris!</t>
  </si>
  <si>
    <t>Mört med bra tuggmotstånd</t>
  </si>
  <si>
    <t>Milda kokta toner i kött och fett med en pepprighet.</t>
  </si>
  <si>
    <t>Saftigt med en viss torrhet på slutet. Fin härlig saftighet</t>
  </si>
  <si>
    <t>Något korta torra fibrer som drar ner. Tydliga fibrer tyvärr lite grov.</t>
  </si>
  <si>
    <t>Mjölksyrade champinjoner och doften av nystekt fläsk</t>
  </si>
  <si>
    <t>Väl mycket fett kontra kött med doft av svamp, gräs</t>
  </si>
  <si>
    <t>Lätt smak som skiljer sig från resterande uttryck</t>
  </si>
  <si>
    <t>Lagom mörhet på köttet, bra</t>
  </si>
  <si>
    <t>Saftigt både kött och fett ligger i bra balans</t>
  </si>
  <si>
    <t>Vitt fett med en bra tilltalande balans</t>
  </si>
  <si>
    <t>Mörheten drar ner i munkänslan</t>
  </si>
  <si>
    <t>Lätt smörighet med låga milda toner, champinjon utan större djup som det kan vara.</t>
  </si>
  <si>
    <t>Lite syrlighet med längre eftersmak, mineralig.</t>
  </si>
  <si>
    <t>Mild gräddig smak med söt, syrlig gott fett lätt nötig, kola, ekollon, halm, gräs</t>
  </si>
  <si>
    <t>Låg liten mild doft, mjukt kött.</t>
  </si>
  <si>
    <t>Lite torr känsla. Bra textur inte smuligt.</t>
  </si>
  <si>
    <t xml:space="preserve">Ljust rosa/rött kött, tjock kappa med lagom, viss fnasighet i sågningen, </t>
  </si>
  <si>
    <t>Balanserad. Saknar smaken i köttet, fettet mycket bra.</t>
  </si>
  <si>
    <t>Vitt fint fett med rubinröd fin marmorering, torr fin svål med finfin styckning.</t>
  </si>
  <si>
    <t>Saftigt kött som ligger kvar i munnen, kanske lite mycket kappa vs. Kött.</t>
  </si>
  <si>
    <t>God nötig, intensiv smak med smöriga toner.</t>
  </si>
  <si>
    <t>Köttet rider på fett smaken med svamp, nötter</t>
  </si>
  <si>
    <t>Härligt tuggmotstånd</t>
  </si>
  <si>
    <t>Otroligt fin bit, vacker kappa och sammanstättning fett kött.</t>
  </si>
  <si>
    <t>Saknar mer kraftigare köttsmak, utseendet lovar mer.</t>
  </si>
  <si>
    <t>Kortare fibrer, smörig munkänsla, saftigheten tuggas ur en anings.</t>
  </si>
  <si>
    <t>Fastare kött med mörhet. Bra mörhet med identitet.</t>
  </si>
  <si>
    <t>Smaken är välbalanserad och trevlig, kan klara mer hängning.</t>
  </si>
  <si>
    <t>Hårt fast kött med trådighet</t>
  </si>
  <si>
    <t>Mindre fett, mycket kött ligger länge i munnen.</t>
  </si>
  <si>
    <t>Viss syrlighet, järn, svamp, ohängd smak,</t>
  </si>
  <si>
    <t>Fina lager, gräsig doft, fin färg, med härligt fett mellan lager.</t>
  </si>
  <si>
    <t>Mör, lätt kort, tuggig, inte så tilltalande mörhet.</t>
  </si>
  <si>
    <t>Långa grova fibrer, smulig, uppfattar inte denna saftig.</t>
  </si>
  <si>
    <t>Nötig, champinjon, mild ganska djup smak, smörigt men lite svag eftersmak</t>
  </si>
  <si>
    <t>Lite blöt i köttet, låg lyster i köttet, mjuk svål,</t>
  </si>
  <si>
    <t>För få lager smakmässigt, smal. Tappar mycket i smaken.</t>
  </si>
  <si>
    <t>Stortdjur, vit fet kappa, med ljust rosa kött med liten svål, mjukt kött och fett.</t>
  </si>
  <si>
    <t>Smaker av mejeriverksamhet, fermenterad grädde, växt snabbt?</t>
  </si>
  <si>
    <t>Tunn kappa med tjock svål med mörka strån, låg marmorering.</t>
  </si>
  <si>
    <t>Hårt kött</t>
  </si>
  <si>
    <t>Nötigt fett med syrligt kött, ohängd smak</t>
  </si>
  <si>
    <t>Lätt levrig ton med nötig kappa med milda lätta eftersmaker</t>
  </si>
  <si>
    <t>Liten gris med tunn kappa, elegant storlek, Berkeshire?</t>
  </si>
  <si>
    <t>Positivt tuggig med härlig känsla.</t>
  </si>
  <si>
    <t>Trevlig saftighet utan fett, med mycket finfibriga torr avslutning,.</t>
  </si>
  <si>
    <t>Svamptoner, pepprig, champinjon, rostad god ton i fett.</t>
  </si>
  <si>
    <t xml:space="preserve">Mjukt kött, mjukt fett, ohängd, mild mineralig doft, </t>
  </si>
  <si>
    <t>Lätt syrlighet och palsternacka!</t>
  </si>
  <si>
    <t>Underbar smak mycket sötma, syrlighet, champinjon och grädde.</t>
  </si>
  <si>
    <t>Upplevs som smuligt i munnen på slutet. Torra knäppiga krispiga fibrer.</t>
  </si>
  <si>
    <t>Rostad popcorna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</si>
</sst>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2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4" fontId="0" fillId="2" borderId="0" xfId="0" applyNumberForma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11" fillId="2" borderId="0" xfId="0" applyNumberFormat="1" applyFont="1" applyFill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ill="1"/>
    <xf numFmtId="0" fontId="11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" fillId="2" borderId="0" xfId="0" applyFont="1" applyFill="1"/>
    <xf numFmtId="0" fontId="14" fillId="5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5" fillId="2" borderId="0" xfId="0" applyFont="1" applyFill="1"/>
    <xf numFmtId="0" fontId="6" fillId="2" borderId="0" xfId="0" applyFont="1" applyFill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9" fontId="9" fillId="2" borderId="0" xfId="0" applyNumberFormat="1" applyFont="1" applyFill="1" applyAlignment="1">
      <alignment horizontal="left"/>
    </xf>
    <xf numFmtId="0" fontId="18" fillId="2" borderId="0" xfId="0" applyFont="1" applyFill="1"/>
    <xf numFmtId="16" fontId="9" fillId="2" borderId="0" xfId="0" applyNumberFormat="1" applyFont="1" applyFill="1" applyAlignment="1">
      <alignment horizontal="left"/>
    </xf>
  </cellXfs>
  <cellStyles count="1">
    <cellStyle name="Normal" xfId="0" builtinId="0"/>
  </cellStyles>
  <dxfs count="7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Totalt!$C$28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Totalt!$B$29:$B$39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Totalt!$C$29:$C$39</c:f>
              <c:numCache>
                <c:formatCode>0.00</c:formatCode>
                <c:ptCount val="11"/>
                <c:pt idx="0">
                  <c:v>7</c:v>
                </c:pt>
                <c:pt idx="1">
                  <c:v>6.625</c:v>
                </c:pt>
                <c:pt idx="2">
                  <c:v>7.9249999999999998</c:v>
                </c:pt>
                <c:pt idx="3">
                  <c:v>6.35</c:v>
                </c:pt>
                <c:pt idx="4">
                  <c:v>5.9749999999999996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Totalt!$D$28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Totalt!$B$29:$B$39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Totalt!$D$29:$D$39</c:f>
              <c:numCache>
                <c:formatCode>0.00</c:formatCode>
                <c:ptCount val="11"/>
                <c:pt idx="0">
                  <c:v>6.2750000000000004</c:v>
                </c:pt>
                <c:pt idx="1">
                  <c:v>6.4</c:v>
                </c:pt>
                <c:pt idx="2">
                  <c:v>6.9</c:v>
                </c:pt>
                <c:pt idx="3">
                  <c:v>5.7</c:v>
                </c:pt>
                <c:pt idx="4">
                  <c:v>5.85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Totalt!$E$28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Totalt!$B$29:$B$39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Totalt!$E$29:$E$39</c:f>
              <c:numCache>
                <c:formatCode>0.00</c:formatCode>
                <c:ptCount val="11"/>
                <c:pt idx="0">
                  <c:v>6.2</c:v>
                </c:pt>
                <c:pt idx="1">
                  <c:v>6.375</c:v>
                </c:pt>
                <c:pt idx="2">
                  <c:v>6.5750000000000002</c:v>
                </c:pt>
                <c:pt idx="3">
                  <c:v>5.5250000000000004</c:v>
                </c:pt>
                <c:pt idx="4">
                  <c:v>5.55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Totalt!$G$28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Totalt!$G$29:$G$36</c:f>
              <c:numCache>
                <c:formatCode>0.00</c:formatCode>
                <c:ptCount val="8"/>
                <c:pt idx="0">
                  <c:v>32.575000000000003</c:v>
                </c:pt>
                <c:pt idx="1">
                  <c:v>32.700000000000003</c:v>
                </c:pt>
                <c:pt idx="2">
                  <c:v>35.299999999999997</c:v>
                </c:pt>
                <c:pt idx="3">
                  <c:v>29.525000000000002</c:v>
                </c:pt>
                <c:pt idx="4">
                  <c:v>28.875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Totalt!$E$28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Totalt!$F$28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Totalt!$F$29:$F$37</c:f>
              <c:numCache>
                <c:formatCode>0.00</c:formatCode>
                <c:ptCount val="9"/>
                <c:pt idx="0">
                  <c:v>13.1</c:v>
                </c:pt>
                <c:pt idx="1">
                  <c:v>13.3</c:v>
                </c:pt>
                <c:pt idx="2">
                  <c:v>13.9</c:v>
                </c:pt>
                <c:pt idx="3">
                  <c:v>11.95</c:v>
                </c:pt>
                <c:pt idx="4">
                  <c:v>11.5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61544"/>
        <c:axId val="2086698616"/>
      </c:lineChart>
      <c:catAx>
        <c:axId val="2086461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6698616"/>
        <c:crosses val="autoZero"/>
        <c:auto val="1"/>
        <c:lblAlgn val="ctr"/>
        <c:lblOffset val="100"/>
        <c:noMultiLvlLbl val="0"/>
      </c:catAx>
      <c:valAx>
        <c:axId val="208669861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86461544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'1'!$K$29:$K$30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'1'!$K$31:$K$37</c:f>
              <c:numCache>
                <c:formatCode>General</c:formatCode>
                <c:ptCount val="7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8-66B3-43E1-8661-3D89E8D8E18A}"/>
            </c:ext>
          </c:extLst>
        </c:ser>
        <c:ser>
          <c:idx val="5"/>
          <c:order val="1"/>
          <c:tx>
            <c:strRef>
              <c:f>'1'!$L$29:$L$30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'1'!$L$31:$L$37</c:f>
              <c:numCache>
                <c:formatCode>General</c:formatCode>
                <c:ptCount val="7"/>
                <c:pt idx="0">
                  <c:v>6</c:v>
                </c:pt>
                <c:pt idx="1">
                  <c:v>4.5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9-66B3-43E1-8661-3D89E8D8E18A}"/>
            </c:ext>
          </c:extLst>
        </c:ser>
        <c:ser>
          <c:idx val="6"/>
          <c:order val="2"/>
          <c:tx>
            <c:strRef>
              <c:f>'1'!$M$29:$M$30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'1'!$M$31:$M$37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A-66B3-43E1-8661-3D89E8D8E18A}"/>
            </c:ext>
          </c:extLst>
        </c:ser>
        <c:ser>
          <c:idx val="7"/>
          <c:order val="3"/>
          <c:tx>
            <c:strRef>
              <c:f>'1'!$N$29:$N$30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'1'!$N$31:$N$37</c:f>
              <c:numCache>
                <c:formatCode>General</c:formatCode>
                <c:ptCount val="7"/>
                <c:pt idx="0">
                  <c:v>8</c:v>
                </c:pt>
                <c:pt idx="1">
                  <c:v>4.5</c:v>
                </c:pt>
                <c:pt idx="2">
                  <c:v>8</c:v>
                </c:pt>
                <c:pt idx="3">
                  <c:v>7.5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B-66B3-43E1-8661-3D89E8D8E18A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6B3-43E1-8661-3D89E8D8E18A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6B3-43E1-8661-3D89E8D8E18A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6B3-43E1-8661-3D89E8D8E18A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'1'!$J$31:$J$50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6B3-43E1-8661-3D89E8D8E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'2'!$K$29:$K$30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'2'!$K$31:$K$37</c:f>
              <c:numCache>
                <c:formatCode>General</c:formatCode>
                <c:ptCount val="7"/>
                <c:pt idx="0">
                  <c:v>7</c:v>
                </c:pt>
                <c:pt idx="1">
                  <c:v>6.5</c:v>
                </c:pt>
                <c:pt idx="2">
                  <c:v>6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4F38-4CED-A4E3-B77787336806}"/>
            </c:ext>
          </c:extLst>
        </c:ser>
        <c:ser>
          <c:idx val="5"/>
          <c:order val="1"/>
          <c:tx>
            <c:strRef>
              <c:f>'2'!$L$29:$L$30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'2'!$L$31:$L$37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6.5</c:v>
                </c:pt>
                <c:pt idx="4">
                  <c:v>5.5</c:v>
                </c:pt>
                <c:pt idx="5">
                  <c:v>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4F38-4CED-A4E3-B77787336806}"/>
            </c:ext>
          </c:extLst>
        </c:ser>
        <c:ser>
          <c:idx val="6"/>
          <c:order val="2"/>
          <c:tx>
            <c:strRef>
              <c:f>'2'!$M$29:$M$30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'2'!$M$31:$M$37</c:f>
              <c:numCache>
                <c:formatCode>General</c:formatCode>
                <c:ptCount val="7"/>
                <c:pt idx="0">
                  <c:v>8</c:v>
                </c:pt>
                <c:pt idx="1">
                  <c:v>4.5</c:v>
                </c:pt>
                <c:pt idx="2">
                  <c:v>4</c:v>
                </c:pt>
                <c:pt idx="3">
                  <c:v>6.5</c:v>
                </c:pt>
                <c:pt idx="4">
                  <c:v>7.5</c:v>
                </c:pt>
                <c:pt idx="5">
                  <c:v>4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4F38-4CED-A4E3-B77787336806}"/>
            </c:ext>
          </c:extLst>
        </c:ser>
        <c:ser>
          <c:idx val="7"/>
          <c:order val="3"/>
          <c:tx>
            <c:strRef>
              <c:f>'2'!$N$29:$N$30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'2'!$N$31:$N$37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6.5</c:v>
                </c:pt>
                <c:pt idx="4">
                  <c:v>6</c:v>
                </c:pt>
                <c:pt idx="5">
                  <c:v>6.5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4F38-4CED-A4E3-B77787336806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F38-4CED-A4E3-B77787336806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F38-4CED-A4E3-B77787336806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F38-4CED-A4E3-B77787336806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'2'!$J$31:$J$50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F38-4CED-A4E3-B77787336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'3'!$K$29:$K$30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'3'!$K$31:$K$37</c:f>
              <c:numCache>
                <c:formatCode>General</c:formatCode>
                <c:ptCount val="7"/>
                <c:pt idx="0">
                  <c:v>6</c:v>
                </c:pt>
                <c:pt idx="1">
                  <c:v>8</c:v>
                </c:pt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7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59B8-4708-AE03-334192C6F49D}"/>
            </c:ext>
          </c:extLst>
        </c:ser>
        <c:ser>
          <c:idx val="5"/>
          <c:order val="1"/>
          <c:tx>
            <c:strRef>
              <c:f>'3'!$L$29:$L$30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'3'!$L$31:$L$37</c:f>
              <c:numCache>
                <c:formatCode>General</c:formatCode>
                <c:ptCount val="7"/>
                <c:pt idx="0">
                  <c:v>7</c:v>
                </c:pt>
                <c:pt idx="1">
                  <c:v>6.5</c:v>
                </c:pt>
                <c:pt idx="2">
                  <c:v>6</c:v>
                </c:pt>
                <c:pt idx="3">
                  <c:v>7</c:v>
                </c:pt>
                <c:pt idx="4">
                  <c:v>7.5</c:v>
                </c:pt>
                <c:pt idx="5">
                  <c:v>7.5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59B8-4708-AE03-334192C6F49D}"/>
            </c:ext>
          </c:extLst>
        </c:ser>
        <c:ser>
          <c:idx val="6"/>
          <c:order val="2"/>
          <c:tx>
            <c:strRef>
              <c:f>'3'!$M$29:$M$30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'3'!$M$31:$M$37</c:f>
              <c:numCache>
                <c:formatCode>General</c:formatCode>
                <c:ptCount val="7"/>
                <c:pt idx="0">
                  <c:v>7</c:v>
                </c:pt>
                <c:pt idx="1">
                  <c:v>6.5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59B8-4708-AE03-334192C6F49D}"/>
            </c:ext>
          </c:extLst>
        </c:ser>
        <c:ser>
          <c:idx val="7"/>
          <c:order val="3"/>
          <c:tx>
            <c:strRef>
              <c:f>'3'!$N$29:$N$30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'3'!$N$31:$N$37</c:f>
              <c:numCache>
                <c:formatCode>General</c:formatCode>
                <c:ptCount val="7"/>
                <c:pt idx="0">
                  <c:v>8</c:v>
                </c:pt>
                <c:pt idx="1">
                  <c:v>7.5</c:v>
                </c:pt>
                <c:pt idx="2">
                  <c:v>5</c:v>
                </c:pt>
                <c:pt idx="3">
                  <c:v>6.5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59B8-4708-AE03-334192C6F49D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9B8-4708-AE03-334192C6F49D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9B8-4708-AE03-334192C6F49D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9B8-4708-AE03-334192C6F49D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'3'!$J$31:$J$50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9B8-4708-AE03-334192C6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'4'!$K$29:$K$30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'4'!$K$31:$K$37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6.5</c:v>
                </c:pt>
                <c:pt idx="5">
                  <c:v>6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5D50-4976-A77C-4456337CFFBB}"/>
            </c:ext>
          </c:extLst>
        </c:ser>
        <c:ser>
          <c:idx val="5"/>
          <c:order val="1"/>
          <c:tx>
            <c:strRef>
              <c:f>'4'!$L$29:$L$30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'4'!$L$31:$L$37</c:f>
              <c:numCache>
                <c:formatCode>General</c:formatCode>
                <c:ptCount val="7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6.5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5D50-4976-A77C-4456337CFFBB}"/>
            </c:ext>
          </c:extLst>
        </c:ser>
        <c:ser>
          <c:idx val="6"/>
          <c:order val="2"/>
          <c:tx>
            <c:strRef>
              <c:f>'4'!$M$29:$M$30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'4'!$M$31:$M$37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4.5</c:v>
                </c:pt>
                <c:pt idx="3">
                  <c:v>6</c:v>
                </c:pt>
                <c:pt idx="4">
                  <c:v>4.5</c:v>
                </c:pt>
                <c:pt idx="5">
                  <c:v>7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5D50-4976-A77C-4456337CFFBB}"/>
            </c:ext>
          </c:extLst>
        </c:ser>
        <c:ser>
          <c:idx val="7"/>
          <c:order val="3"/>
          <c:tx>
            <c:strRef>
              <c:f>'4'!$N$29:$N$30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'4'!$N$31:$N$37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6.5</c:v>
                </c:pt>
                <c:pt idx="4">
                  <c:v>5</c:v>
                </c:pt>
                <c:pt idx="5">
                  <c:v>4.5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5D50-4976-A77C-4456337CFFBB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50-4976-A77C-4456337CFFBB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D50-4976-A77C-4456337CFFBB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D50-4976-A77C-4456337CFFBB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'4'!$J$31:$J$50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D50-4976-A77C-4456337C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4"/>
          <c:order val="0"/>
          <c:tx>
            <c:strRef>
              <c:f>'5'!$K$29:$K$30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'5'!$K$31:$K$37</c:f>
              <c:numCache>
                <c:formatCode>General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3.5</c:v>
                </c:pt>
                <c:pt idx="5">
                  <c:v>4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4B33-4C8A-8294-8F8CBCB90034}"/>
            </c:ext>
          </c:extLst>
        </c:ser>
        <c:ser>
          <c:idx val="5"/>
          <c:order val="1"/>
          <c:tx>
            <c:strRef>
              <c:f>'5'!$L$29:$L$30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'5'!$L$31:$L$37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7.5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4B33-4C8A-8294-8F8CBCB90034}"/>
            </c:ext>
          </c:extLst>
        </c:ser>
        <c:ser>
          <c:idx val="6"/>
          <c:order val="2"/>
          <c:tx>
            <c:strRef>
              <c:f>'5'!$M$29:$M$30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'5'!$M$31:$M$37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4B33-4C8A-8294-8F8CBCB90034}"/>
            </c:ext>
          </c:extLst>
        </c:ser>
        <c:ser>
          <c:idx val="7"/>
          <c:order val="3"/>
          <c:tx>
            <c:strRef>
              <c:f>'5'!$N$29:$N$30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Ref>
              <c:f>'5'!$N$31:$N$37</c:f>
              <c:numCache>
                <c:formatCode>General</c:formatCode>
                <c:ptCount val="7"/>
                <c:pt idx="0">
                  <c:v>5.5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3.5</c:v>
                </c:pt>
                <c:pt idx="6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4B33-4C8A-8294-8F8CBCB90034}"/>
            </c:ext>
          </c:extLst>
        </c:ser>
        <c:ser>
          <c:idx val="0"/>
          <c:order val="4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B33-4C8A-8294-8F8CBCB90034}"/>
            </c:ext>
          </c:extLst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B33-4C8A-8294-8F8CBCB90034}"/>
            </c:ext>
          </c:extLst>
        </c:ser>
        <c:ser>
          <c:idx val="2"/>
          <c:order val="6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B33-4C8A-8294-8F8CBCB90034}"/>
            </c:ext>
          </c:extLst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strRef>
              <c:f>'5'!$J$31:$J$50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  <c:extLst/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B33-4C8A-8294-8F8CBCB90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21</xdr:row>
      <xdr:rowOff>143693</xdr:rowOff>
    </xdr:from>
    <xdr:to>
      <xdr:col>6</xdr:col>
      <xdr:colOff>2449286</xdr:colOff>
      <xdr:row>53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1198881</xdr:colOff>
      <xdr:row>0</xdr:row>
      <xdr:rowOff>67733</xdr:rowOff>
    </xdr:from>
    <xdr:to>
      <xdr:col>7</xdr:col>
      <xdr:colOff>16935</xdr:colOff>
      <xdr:row>25</xdr:row>
      <xdr:rowOff>111760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7599414-6246-9E49-9B78-3F7D90AA3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844628" y="875453"/>
          <a:ext cx="6461760" cy="4846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C8FB2A-2EE8-40B7-8957-5AA5854E9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1ED7C8E-4B4A-43F9-AE72-AB490F2D74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1292860</xdr:colOff>
      <xdr:row>1</xdr:row>
      <xdr:rowOff>194736</xdr:rowOff>
    </xdr:from>
    <xdr:to>
      <xdr:col>8</xdr:col>
      <xdr:colOff>537633</xdr:colOff>
      <xdr:row>25</xdr:row>
      <xdr:rowOff>113456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341D031-7CD6-1A4F-A5B6-B0CDD9BEB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137487" y="1217509"/>
          <a:ext cx="6319520" cy="4680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75C511-E289-433A-BF57-83FD1DEC7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48733</xdr:colOff>
      <xdr:row>0</xdr:row>
      <xdr:rowOff>40364</xdr:rowOff>
    </xdr:from>
    <xdr:to>
      <xdr:col>2</xdr:col>
      <xdr:colOff>793800</xdr:colOff>
      <xdr:row>3</xdr:row>
      <xdr:rowOff>127359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373CEFF-0ED7-4BB5-82E3-F54AE429DF5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617" y="40364"/>
          <a:ext cx="2443323" cy="70722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914696</xdr:colOff>
      <xdr:row>0</xdr:row>
      <xdr:rowOff>0</xdr:rowOff>
    </xdr:from>
    <xdr:to>
      <xdr:col>8</xdr:col>
      <xdr:colOff>523261</xdr:colOff>
      <xdr:row>25</xdr:row>
      <xdr:rowOff>186267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5020DCF-98DC-0142-B9BB-3CC593B63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809217" y="746642"/>
          <a:ext cx="6521500" cy="50282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88A044-CE7A-4996-BA2C-3701EA8A1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73B3553-D0DA-4582-81FF-EC47294E71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1094740</xdr:colOff>
      <xdr:row>0</xdr:row>
      <xdr:rowOff>84666</xdr:rowOff>
    </xdr:from>
    <xdr:to>
      <xdr:col>7</xdr:col>
      <xdr:colOff>21167</xdr:colOff>
      <xdr:row>25</xdr:row>
      <xdr:rowOff>149013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962F5D9-4D11-8246-B7EE-3566CA5C8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674447" y="907626"/>
          <a:ext cx="6583680" cy="4937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21</xdr:row>
      <xdr:rowOff>152400</xdr:rowOff>
    </xdr:from>
    <xdr:to>
      <xdr:col>26</xdr:col>
      <xdr:colOff>502920</xdr:colOff>
      <xdr:row>52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9774AD9-336F-46AA-86B2-AFC0DB678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3D5A318-6ED6-4F77-AC18-6C5505BDD47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1585807</xdr:colOff>
      <xdr:row>0</xdr:row>
      <xdr:rowOff>131234</xdr:rowOff>
    </xdr:from>
    <xdr:to>
      <xdr:col>9</xdr:col>
      <xdr:colOff>427567</xdr:colOff>
      <xdr:row>25</xdr:row>
      <xdr:rowOff>187114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9892B0C-FC73-9A47-BA60-5A745E3DE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515947" y="890694"/>
          <a:ext cx="6473613" cy="49546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19" totalsRowShown="0" headerRowDxfId="77" dataDxfId="75" totalsRowDxfId="73" headerRowBorderDxfId="76" tableBorderDxfId="74">
  <tableColumns count="1">
    <tableColumn id="1" xr3:uid="{00000000-0010-0000-0000-000001000000}" name="Potential" dataDxfId="72" totalsRowDxfId="71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3"/>
  <sheetViews>
    <sheetView topLeftCell="A7" workbookViewId="0">
      <selection activeCell="E21" sqref="E21"/>
    </sheetView>
  </sheetViews>
  <sheetFormatPr baseColWidth="10" defaultColWidth="37.1640625" defaultRowHeight="15" x14ac:dyDescent="0.2"/>
  <cols>
    <col min="1" max="1" width="6.83203125" style="4" customWidth="1"/>
    <col min="2" max="2" width="30.6640625" style="24" customWidth="1"/>
    <col min="3" max="3" width="17.83203125" style="26" bestFit="1" customWidth="1"/>
    <col min="4" max="4" width="12.33203125" style="26" bestFit="1" customWidth="1"/>
    <col min="5" max="5" width="12.83203125" style="26" bestFit="1" customWidth="1"/>
    <col min="6" max="6" width="11.83203125" style="26" bestFit="1" customWidth="1"/>
    <col min="7" max="7" width="35.33203125" style="24" customWidth="1"/>
    <col min="8" max="16384" width="37.1640625" style="4"/>
  </cols>
  <sheetData>
    <row r="3" spans="2:9" ht="16" x14ac:dyDescent="0.2">
      <c r="C3" s="44"/>
    </row>
    <row r="7" spans="2:9" ht="26" x14ac:dyDescent="0.3">
      <c r="B7" s="63"/>
      <c r="D7" s="25"/>
    </row>
    <row r="8" spans="2:9" s="31" customFormat="1" ht="27" customHeight="1" x14ac:dyDescent="0.3">
      <c r="B8" s="62"/>
      <c r="C8" s="27"/>
      <c r="D8" s="28"/>
      <c r="E8" s="27"/>
      <c r="F8" s="27"/>
      <c r="G8" s="29"/>
      <c r="H8" s="30"/>
    </row>
    <row r="9" spans="2:9" ht="16" x14ac:dyDescent="0.2">
      <c r="B9" s="40" t="s">
        <v>13</v>
      </c>
      <c r="C9" s="40" t="s">
        <v>19</v>
      </c>
      <c r="D9" s="40" t="s">
        <v>21</v>
      </c>
      <c r="E9" s="40" t="s">
        <v>55</v>
      </c>
      <c r="F9" s="20" t="s">
        <v>35</v>
      </c>
      <c r="G9" s="20" t="s">
        <v>15</v>
      </c>
    </row>
    <row r="10" spans="2:9" ht="16" x14ac:dyDescent="0.2">
      <c r="B10" s="42"/>
      <c r="C10" s="42" t="s">
        <v>39</v>
      </c>
      <c r="D10" s="42" t="s">
        <v>38</v>
      </c>
      <c r="E10" s="42" t="s">
        <v>37</v>
      </c>
      <c r="F10" s="24" t="s">
        <v>36</v>
      </c>
      <c r="G10" s="66" t="s">
        <v>86</v>
      </c>
    </row>
    <row r="11" spans="2:9" ht="16" x14ac:dyDescent="0.2">
      <c r="B11" s="42"/>
      <c r="C11" s="43"/>
      <c r="D11" s="43"/>
      <c r="E11" s="43"/>
      <c r="G11" s="50" t="s">
        <v>60</v>
      </c>
    </row>
    <row r="12" spans="2:9" ht="16" x14ac:dyDescent="0.2">
      <c r="B12" s="42"/>
      <c r="C12" s="43"/>
      <c r="D12" s="43"/>
      <c r="E12" s="43"/>
      <c r="G12" s="50" t="s">
        <v>50</v>
      </c>
    </row>
    <row r="13" spans="2:9" x14ac:dyDescent="0.2">
      <c r="B13" s="42"/>
      <c r="C13" s="43"/>
      <c r="D13" s="43"/>
      <c r="E13" s="43"/>
      <c r="G13" s="48" t="s">
        <v>43</v>
      </c>
    </row>
    <row r="14" spans="2:9" x14ac:dyDescent="0.2">
      <c r="B14" s="11"/>
      <c r="C14" s="12"/>
      <c r="D14" s="12"/>
      <c r="E14" s="12"/>
      <c r="F14" s="47"/>
      <c r="G14" s="49"/>
    </row>
    <row r="15" spans="2:9" ht="26" customHeight="1" x14ac:dyDescent="0.2">
      <c r="B15" s="72" t="s">
        <v>89</v>
      </c>
      <c r="C15" s="15">
        <f>'1'!C53</f>
        <v>7</v>
      </c>
      <c r="D15" s="15">
        <f>'1'!D53</f>
        <v>6.2750000000000004</v>
      </c>
      <c r="E15" s="15">
        <f>'1'!E53</f>
        <v>6.2</v>
      </c>
      <c r="F15" s="15">
        <f>'1'!F53</f>
        <v>13.1</v>
      </c>
      <c r="G15" s="71">
        <f>'1'!G53</f>
        <v>32.575000000000003</v>
      </c>
      <c r="H15" s="26"/>
      <c r="I15" s="26"/>
    </row>
    <row r="16" spans="2:9" ht="24" customHeight="1" x14ac:dyDescent="0.2">
      <c r="B16" s="72" t="s">
        <v>90</v>
      </c>
      <c r="C16" s="15">
        <f>'2'!C53</f>
        <v>6.625</v>
      </c>
      <c r="D16" s="15">
        <f>'2'!D53</f>
        <v>6.4</v>
      </c>
      <c r="E16" s="15">
        <f>'2'!E53</f>
        <v>6.375</v>
      </c>
      <c r="F16" s="15">
        <f>'2'!F53</f>
        <v>13.3</v>
      </c>
      <c r="G16" s="71">
        <f>'2'!G53</f>
        <v>32.700000000000003</v>
      </c>
      <c r="H16" s="26"/>
      <c r="I16" s="26"/>
    </row>
    <row r="17" spans="2:12" ht="29.5" customHeight="1" x14ac:dyDescent="0.2">
      <c r="B17" s="72" t="s">
        <v>91</v>
      </c>
      <c r="C17" s="15">
        <f>'3'!C53</f>
        <v>7.9249999999999998</v>
      </c>
      <c r="D17" s="15">
        <f>'3'!D53</f>
        <v>6.9</v>
      </c>
      <c r="E17" s="15">
        <f>'3'!E53</f>
        <v>6.5750000000000002</v>
      </c>
      <c r="F17" s="15">
        <f>'3'!F53</f>
        <v>13.9</v>
      </c>
      <c r="G17" s="70">
        <f>'3'!G53</f>
        <v>35.299999999999997</v>
      </c>
      <c r="H17" s="32"/>
      <c r="J17" s="16"/>
    </row>
    <row r="18" spans="2:12" ht="26" customHeight="1" x14ac:dyDescent="0.2">
      <c r="B18" s="72" t="s">
        <v>92</v>
      </c>
      <c r="C18" s="15">
        <f>'4'!C53</f>
        <v>6.35</v>
      </c>
      <c r="D18" s="15">
        <f>'4'!D53</f>
        <v>5.7</v>
      </c>
      <c r="E18" s="15">
        <f>'4'!E53</f>
        <v>5.5250000000000004</v>
      </c>
      <c r="F18" s="15">
        <f>'4'!F53</f>
        <v>11.95</v>
      </c>
      <c r="G18" s="15">
        <f>'4'!G53</f>
        <v>29.525000000000002</v>
      </c>
      <c r="H18" s="32"/>
      <c r="L18" s="16"/>
    </row>
    <row r="19" spans="2:12" ht="26" customHeight="1" x14ac:dyDescent="0.2">
      <c r="B19" s="72" t="s">
        <v>93</v>
      </c>
      <c r="C19" s="55">
        <f>'5'!C53</f>
        <v>5.9749999999999996</v>
      </c>
      <c r="D19" s="55">
        <f>'5'!D53</f>
        <v>5.85</v>
      </c>
      <c r="E19" s="55">
        <f>'5'!E53</f>
        <v>5.55</v>
      </c>
      <c r="F19" s="55">
        <f>'5'!F53</f>
        <v>11.5</v>
      </c>
      <c r="G19" s="55">
        <f>'5'!G53</f>
        <v>28.875</v>
      </c>
      <c r="H19" s="26"/>
      <c r="I19" s="26"/>
      <c r="J19" s="26"/>
      <c r="L19" s="16"/>
    </row>
    <row r="20" spans="2:12" ht="21" customHeight="1" x14ac:dyDescent="0.2">
      <c r="B20" s="34" t="s">
        <v>18</v>
      </c>
      <c r="C20" s="33"/>
      <c r="D20" s="33"/>
      <c r="E20" s="32"/>
      <c r="F20" s="32"/>
    </row>
    <row r="21" spans="2:12" ht="21" customHeight="1" x14ac:dyDescent="0.2">
      <c r="B21" s="4"/>
      <c r="D21" s="33"/>
      <c r="E21" s="32"/>
      <c r="F21" s="32"/>
      <c r="G21" s="38"/>
    </row>
    <row r="22" spans="2:12" ht="21" customHeight="1" x14ac:dyDescent="0.2">
      <c r="B22" s="4"/>
      <c r="D22" s="33"/>
      <c r="E22" s="32"/>
      <c r="F22" s="32"/>
      <c r="G22" s="34"/>
    </row>
    <row r="23" spans="2:12" ht="21" customHeight="1" x14ac:dyDescent="0.2">
      <c r="B23" s="4"/>
      <c r="D23" s="33"/>
      <c r="E23" s="32"/>
      <c r="F23" s="32"/>
    </row>
    <row r="24" spans="2:12" ht="16" x14ac:dyDescent="0.2">
      <c r="B24" s="1"/>
      <c r="C24" s="35"/>
      <c r="D24" s="35"/>
    </row>
    <row r="25" spans="2:12" ht="23" customHeight="1" x14ac:dyDescent="0.2">
      <c r="B25" s="1"/>
      <c r="C25" s="35"/>
      <c r="D25" s="35"/>
      <c r="E25" s="25"/>
      <c r="F25" s="25"/>
    </row>
    <row r="26" spans="2:12" ht="23" customHeight="1" x14ac:dyDescent="0.2">
      <c r="B26" s="41"/>
      <c r="C26" s="35"/>
      <c r="D26" s="35"/>
    </row>
    <row r="27" spans="2:12" ht="23" customHeight="1" x14ac:dyDescent="0.2">
      <c r="B27" s="4"/>
      <c r="C27" s="4"/>
    </row>
    <row r="28" spans="2:12" ht="23" customHeight="1" x14ac:dyDescent="0.2">
      <c r="B28" s="4"/>
      <c r="C28" s="20" t="s">
        <v>40</v>
      </c>
      <c r="D28" s="6" t="s">
        <v>21</v>
      </c>
      <c r="E28" s="6" t="s">
        <v>48</v>
      </c>
      <c r="F28" s="20" t="s">
        <v>35</v>
      </c>
      <c r="G28" s="20" t="s">
        <v>15</v>
      </c>
    </row>
    <row r="29" spans="2:12" ht="23" customHeight="1" x14ac:dyDescent="0.2">
      <c r="B29" s="20" t="s">
        <v>25</v>
      </c>
      <c r="C29" s="39">
        <f t="shared" ref="C29:G33" si="0">C15</f>
        <v>7</v>
      </c>
      <c r="D29" s="39">
        <f t="shared" si="0"/>
        <v>6.2750000000000004</v>
      </c>
      <c r="E29" s="39">
        <f t="shared" si="0"/>
        <v>6.2</v>
      </c>
      <c r="F29" s="39">
        <f t="shared" si="0"/>
        <v>13.1</v>
      </c>
      <c r="G29" s="39">
        <f t="shared" si="0"/>
        <v>32.575000000000003</v>
      </c>
    </row>
    <row r="30" spans="2:12" s="22" customFormat="1" ht="23" customHeight="1" x14ac:dyDescent="0.2">
      <c r="B30" s="20" t="s">
        <v>26</v>
      </c>
      <c r="C30" s="39">
        <f t="shared" si="0"/>
        <v>6.625</v>
      </c>
      <c r="D30" s="39">
        <f t="shared" si="0"/>
        <v>6.4</v>
      </c>
      <c r="E30" s="39">
        <f t="shared" si="0"/>
        <v>6.375</v>
      </c>
      <c r="F30" s="39">
        <f t="shared" si="0"/>
        <v>13.3</v>
      </c>
      <c r="G30" s="39">
        <f t="shared" si="0"/>
        <v>32.700000000000003</v>
      </c>
    </row>
    <row r="31" spans="2:12" ht="23" customHeight="1" x14ac:dyDescent="0.2">
      <c r="B31" s="20" t="s">
        <v>27</v>
      </c>
      <c r="C31" s="39">
        <f t="shared" si="0"/>
        <v>7.9249999999999998</v>
      </c>
      <c r="D31" s="39">
        <f t="shared" si="0"/>
        <v>6.9</v>
      </c>
      <c r="E31" s="39">
        <f t="shared" si="0"/>
        <v>6.5750000000000002</v>
      </c>
      <c r="F31" s="39">
        <f t="shared" si="0"/>
        <v>13.9</v>
      </c>
      <c r="G31" s="39">
        <f t="shared" si="0"/>
        <v>35.299999999999997</v>
      </c>
    </row>
    <row r="32" spans="2:12" ht="23" customHeight="1" x14ac:dyDescent="0.2">
      <c r="B32" s="20" t="s">
        <v>28</v>
      </c>
      <c r="C32" s="39">
        <f t="shared" si="0"/>
        <v>6.35</v>
      </c>
      <c r="D32" s="39">
        <f t="shared" si="0"/>
        <v>5.7</v>
      </c>
      <c r="E32" s="39">
        <f t="shared" si="0"/>
        <v>5.5250000000000004</v>
      </c>
      <c r="F32" s="39">
        <f t="shared" si="0"/>
        <v>11.95</v>
      </c>
      <c r="G32" s="39">
        <f t="shared" si="0"/>
        <v>29.525000000000002</v>
      </c>
    </row>
    <row r="33" spans="2:7" ht="23" customHeight="1" x14ac:dyDescent="0.2">
      <c r="B33" s="20" t="s">
        <v>29</v>
      </c>
      <c r="C33" s="39">
        <f t="shared" si="0"/>
        <v>5.9749999999999996</v>
      </c>
      <c r="D33" s="39">
        <f t="shared" si="0"/>
        <v>5.85</v>
      </c>
      <c r="E33" s="39">
        <f t="shared" si="0"/>
        <v>5.55</v>
      </c>
      <c r="F33" s="39">
        <f t="shared" si="0"/>
        <v>11.5</v>
      </c>
      <c r="G33" s="48">
        <f t="shared" si="0"/>
        <v>28.875</v>
      </c>
    </row>
    <row r="34" spans="2:7" ht="23" customHeight="1" x14ac:dyDescent="0.2">
      <c r="B34" s="20" t="s">
        <v>22</v>
      </c>
      <c r="C34" s="39" t="e">
        <f>#REF!</f>
        <v>#REF!</v>
      </c>
      <c r="D34" s="39" t="e">
        <f>#REF!</f>
        <v>#REF!</v>
      </c>
      <c r="E34" s="39" t="e">
        <f>#REF!</f>
        <v>#REF!</v>
      </c>
      <c r="F34" s="39" t="e">
        <f>#REF!</f>
        <v>#REF!</v>
      </c>
      <c r="G34" s="48" t="e">
        <f>#REF!</f>
        <v>#REF!</v>
      </c>
    </row>
    <row r="35" spans="2:7" ht="23" customHeight="1" x14ac:dyDescent="0.2">
      <c r="B35" s="20" t="s">
        <v>23</v>
      </c>
      <c r="C35" s="39" t="e">
        <f>#REF!</f>
        <v>#REF!</v>
      </c>
      <c r="D35" s="39" t="e">
        <f>#REF!</f>
        <v>#REF!</v>
      </c>
      <c r="E35" s="39" t="e">
        <f>#REF!</f>
        <v>#REF!</v>
      </c>
      <c r="F35" s="39" t="e">
        <f>#REF!</f>
        <v>#REF!</v>
      </c>
      <c r="G35" s="48" t="e">
        <f>#REF!</f>
        <v>#REF!</v>
      </c>
    </row>
    <row r="36" spans="2:7" ht="23" customHeight="1" x14ac:dyDescent="0.2">
      <c r="B36" s="20" t="s">
        <v>24</v>
      </c>
      <c r="C36" s="39" t="e">
        <f>#REF!</f>
        <v>#REF!</v>
      </c>
      <c r="D36" s="39" t="e">
        <f>#REF!</f>
        <v>#REF!</v>
      </c>
      <c r="E36" s="39" t="e">
        <f>#REF!</f>
        <v>#REF!</v>
      </c>
      <c r="F36" s="39" t="e">
        <f>#REF!</f>
        <v>#REF!</v>
      </c>
      <c r="G36" s="48" t="e">
        <f>#REF!</f>
        <v>#REF!</v>
      </c>
    </row>
    <row r="37" spans="2:7" ht="23" customHeight="1" x14ac:dyDescent="0.2">
      <c r="B37" s="20">
        <v>9</v>
      </c>
      <c r="C37" s="39" t="e">
        <f>#REF!</f>
        <v>#REF!</v>
      </c>
      <c r="D37" s="39" t="e">
        <f>#REF!</f>
        <v>#REF!</v>
      </c>
      <c r="E37" s="39" t="e">
        <f>#REF!</f>
        <v>#REF!</v>
      </c>
      <c r="F37" s="39" t="e">
        <f>#REF!</f>
        <v>#REF!</v>
      </c>
      <c r="G37" s="48" t="e">
        <f>#REF!</f>
        <v>#REF!</v>
      </c>
    </row>
    <row r="38" spans="2:7" ht="23" customHeight="1" x14ac:dyDescent="0.2">
      <c r="B38" s="20">
        <v>10</v>
      </c>
      <c r="C38" s="39" t="e">
        <f>#REF!</f>
        <v>#REF!</v>
      </c>
      <c r="D38" s="39" t="e">
        <f>#REF!</f>
        <v>#REF!</v>
      </c>
      <c r="E38" s="39" t="e">
        <f>#REF!</f>
        <v>#REF!</v>
      </c>
      <c r="F38" s="39" t="e">
        <f>#REF!</f>
        <v>#REF!</v>
      </c>
      <c r="G38" s="60" t="e">
        <f>#REF!</f>
        <v>#REF!</v>
      </c>
    </row>
    <row r="39" spans="2:7" ht="16" x14ac:dyDescent="0.2">
      <c r="B39" s="20"/>
      <c r="C39" s="39"/>
      <c r="D39" s="39"/>
      <c r="E39" s="39"/>
      <c r="F39" s="39"/>
    </row>
    <row r="40" spans="2:7" ht="16" x14ac:dyDescent="0.2">
      <c r="C40" s="39"/>
    </row>
    <row r="41" spans="2:7" ht="18.5" customHeight="1" x14ac:dyDescent="0.2">
      <c r="C41" s="39"/>
    </row>
    <row r="42" spans="2:7" ht="18.5" customHeight="1" x14ac:dyDescent="0.2">
      <c r="B42" s="34"/>
      <c r="C42" s="39"/>
      <c r="D42" s="32"/>
      <c r="E42" s="32"/>
      <c r="F42" s="32"/>
      <c r="G42" s="34"/>
    </row>
    <row r="43" spans="2:7" ht="16" x14ac:dyDescent="0.2">
      <c r="C43" s="39"/>
    </row>
    <row r="56" spans="3:7" x14ac:dyDescent="0.2">
      <c r="C56" s="37"/>
      <c r="D56" s="37"/>
      <c r="E56" s="37"/>
      <c r="F56" s="37"/>
      <c r="G56" s="36"/>
    </row>
    <row r="57" spans="3:7" ht="23.5" customHeight="1" x14ac:dyDescent="0.2"/>
    <row r="58" spans="3:7" ht="23.5" customHeight="1" x14ac:dyDescent="0.2"/>
    <row r="59" spans="3:7" ht="33.5" customHeight="1" x14ac:dyDescent="0.2"/>
    <row r="62" spans="3:7" ht="17" customHeight="1" x14ac:dyDescent="0.2"/>
    <row r="63" spans="3:7" ht="15.5" customHeight="1" x14ac:dyDescent="0.2"/>
    <row r="73" spans="2:7" x14ac:dyDescent="0.2">
      <c r="B73" s="38"/>
      <c r="C73" s="37"/>
      <c r="D73" s="37"/>
      <c r="E73" s="37"/>
      <c r="F73" s="37"/>
      <c r="G73" s="36"/>
    </row>
    <row r="76" spans="2:7" ht="18.5" customHeight="1" x14ac:dyDescent="0.2"/>
    <row r="77" spans="2:7" x14ac:dyDescent="0.2">
      <c r="B77" s="38"/>
    </row>
    <row r="86" spans="2:7" ht="23.5" customHeight="1" x14ac:dyDescent="0.2"/>
    <row r="87" spans="2:7" ht="23.5" customHeight="1" x14ac:dyDescent="0.2"/>
    <row r="88" spans="2:7" ht="23.5" customHeight="1" x14ac:dyDescent="0.2"/>
    <row r="89" spans="2:7" ht="23.5" customHeight="1" x14ac:dyDescent="0.2"/>
    <row r="90" spans="2:7" ht="23.5" customHeight="1" x14ac:dyDescent="0.2">
      <c r="B90" s="38"/>
      <c r="C90" s="37"/>
      <c r="D90" s="37"/>
      <c r="E90" s="37"/>
      <c r="F90" s="37"/>
      <c r="G90" s="36"/>
    </row>
    <row r="91" spans="2:7" ht="26" customHeight="1" x14ac:dyDescent="0.2"/>
    <row r="92" spans="2:7" ht="14.5" customHeight="1" x14ac:dyDescent="0.2">
      <c r="B92" s="38"/>
    </row>
    <row r="93" spans="2:7" x14ac:dyDescent="0.2">
      <c r="B93" s="34"/>
    </row>
  </sheetData>
  <phoneticPr fontId="16" type="noConversion"/>
  <conditionalFormatting sqref="G10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11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12">
    <cfRule type="cellIs" dxfId="66" priority="1" operator="lessThan">
      <formula>1</formula>
    </cfRule>
    <cfRule type="cellIs" dxfId="65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 G15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8"/>
  <sheetViews>
    <sheetView topLeftCell="A48" zoomScaleNormal="60" workbookViewId="0">
      <selection activeCell="B71" sqref="B71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4" width="16" style="1" bestFit="1" customWidth="1"/>
    <col min="15" max="16384" width="8.83203125" style="1"/>
  </cols>
  <sheetData>
    <row r="5" spans="2:6" ht="21" x14ac:dyDescent="0.25">
      <c r="B5" s="2" t="s">
        <v>61</v>
      </c>
      <c r="C5" s="73">
        <v>1</v>
      </c>
      <c r="D5" s="61"/>
      <c r="E5" s="64"/>
      <c r="F5" s="64"/>
    </row>
    <row r="6" spans="2:6" ht="21" x14ac:dyDescent="0.25">
      <c r="B6" s="2" t="s">
        <v>62</v>
      </c>
      <c r="C6" s="5" t="s">
        <v>94</v>
      </c>
      <c r="D6" s="67"/>
      <c r="E6" s="3"/>
      <c r="F6" s="3"/>
    </row>
    <row r="7" spans="2:6" ht="21" x14ac:dyDescent="0.25">
      <c r="B7" s="2" t="s">
        <v>63</v>
      </c>
      <c r="C7" s="5"/>
      <c r="D7" s="61"/>
      <c r="E7" s="3"/>
      <c r="F7" s="3"/>
    </row>
    <row r="8" spans="2:6" ht="21" x14ac:dyDescent="0.25">
      <c r="B8" s="2" t="s">
        <v>64</v>
      </c>
      <c r="C8" s="5" t="s">
        <v>95</v>
      </c>
      <c r="D8" s="61"/>
      <c r="E8" s="3"/>
      <c r="F8" s="3"/>
    </row>
    <row r="9" spans="2:6" ht="21" x14ac:dyDescent="0.25">
      <c r="B9" s="2" t="s">
        <v>65</v>
      </c>
      <c r="C9" s="5" t="s">
        <v>96</v>
      </c>
      <c r="D9" s="61"/>
      <c r="E9" s="3"/>
      <c r="F9" s="3"/>
    </row>
    <row r="10" spans="2:6" ht="21" x14ac:dyDescent="0.25">
      <c r="B10" s="2" t="s">
        <v>66</v>
      </c>
      <c r="C10" s="5" t="s">
        <v>97</v>
      </c>
      <c r="D10" s="61"/>
      <c r="E10" s="3"/>
      <c r="F10" s="3"/>
    </row>
    <row r="11" spans="2:6" ht="21" x14ac:dyDescent="0.25">
      <c r="B11" s="2" t="s">
        <v>67</v>
      </c>
      <c r="C11" s="5" t="s">
        <v>98</v>
      </c>
      <c r="D11" s="61"/>
      <c r="E11" s="3"/>
      <c r="F11" s="3"/>
    </row>
    <row r="12" spans="2:6" ht="21" x14ac:dyDescent="0.25">
      <c r="B12" s="2" t="s">
        <v>79</v>
      </c>
      <c r="C12" s="5" t="s">
        <v>99</v>
      </c>
      <c r="D12" s="61"/>
      <c r="E12" s="3"/>
      <c r="F12" s="3"/>
    </row>
    <row r="13" spans="2:6" ht="21" x14ac:dyDescent="0.25">
      <c r="B13" s="2" t="s">
        <v>68</v>
      </c>
      <c r="C13" s="5" t="s">
        <v>100</v>
      </c>
      <c r="D13" s="61"/>
      <c r="E13" s="3"/>
      <c r="F13" s="3"/>
    </row>
    <row r="14" spans="2:6" ht="21" x14ac:dyDescent="0.25">
      <c r="B14" s="2" t="s">
        <v>69</v>
      </c>
      <c r="C14" s="5" t="s">
        <v>101</v>
      </c>
      <c r="D14" s="61"/>
      <c r="E14" s="3"/>
      <c r="F14" s="3"/>
    </row>
    <row r="15" spans="2:6" ht="21" x14ac:dyDescent="0.25">
      <c r="B15" s="2" t="s">
        <v>70</v>
      </c>
      <c r="C15" s="74" t="s">
        <v>102</v>
      </c>
      <c r="D15" s="61"/>
      <c r="E15" s="3"/>
      <c r="F15" s="3"/>
    </row>
    <row r="16" spans="2:6" ht="21" x14ac:dyDescent="0.25">
      <c r="B16" s="2"/>
      <c r="C16" s="74"/>
      <c r="D16" s="61"/>
      <c r="E16" s="3"/>
      <c r="F16" s="3"/>
    </row>
    <row r="17" spans="2:15" ht="21" x14ac:dyDescent="0.25">
      <c r="B17" s="2" t="s">
        <v>103</v>
      </c>
      <c r="C17" s="75">
        <v>0.5</v>
      </c>
      <c r="D17" s="61"/>
      <c r="E17" s="3"/>
      <c r="F17" s="3"/>
    </row>
    <row r="18" spans="2:15" ht="21" x14ac:dyDescent="0.25">
      <c r="B18" s="2" t="s">
        <v>73</v>
      </c>
      <c r="C18" s="74" t="s">
        <v>104</v>
      </c>
      <c r="D18" s="61"/>
      <c r="E18" s="3"/>
      <c r="F18" s="3"/>
    </row>
    <row r="19" spans="2:15" ht="21" x14ac:dyDescent="0.25">
      <c r="B19" s="2" t="s">
        <v>74</v>
      </c>
      <c r="C19" s="74"/>
      <c r="D19" s="61"/>
      <c r="E19" s="3"/>
      <c r="F19" s="3"/>
    </row>
    <row r="20" spans="2:15" ht="21" x14ac:dyDescent="0.25">
      <c r="B20" s="2" t="s">
        <v>75</v>
      </c>
      <c r="C20" s="74"/>
      <c r="D20" s="65"/>
      <c r="E20" s="3"/>
      <c r="F20" s="3"/>
    </row>
    <row r="21" spans="2:15" ht="21" x14ac:dyDescent="0.25">
      <c r="B21" s="2" t="s">
        <v>76</v>
      </c>
      <c r="C21" s="74"/>
      <c r="D21" s="61"/>
      <c r="E21" s="3"/>
      <c r="F21" s="3"/>
    </row>
    <row r="22" spans="2:15" ht="21" x14ac:dyDescent="0.25">
      <c r="B22" s="2" t="s">
        <v>77</v>
      </c>
      <c r="C22" s="74"/>
      <c r="D22" s="61"/>
      <c r="E22" s="3"/>
      <c r="F22" s="3"/>
    </row>
    <row r="23" spans="2:15" s="5" customFormat="1" ht="17" customHeight="1" x14ac:dyDescent="0.25">
      <c r="B23" s="2" t="s">
        <v>78</v>
      </c>
      <c r="C23" s="74"/>
      <c r="D23" s="61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20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56</v>
      </c>
      <c r="D27" s="7" t="s">
        <v>57</v>
      </c>
      <c r="E27" s="46" t="s">
        <v>58</v>
      </c>
      <c r="F27" s="7" t="s">
        <v>59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54</v>
      </c>
      <c r="F28" s="9" t="s">
        <v>30</v>
      </c>
      <c r="G28" s="52" t="s">
        <v>41</v>
      </c>
    </row>
    <row r="29" spans="2:15" x14ac:dyDescent="0.2">
      <c r="B29" s="8"/>
      <c r="C29" s="9" t="s">
        <v>52</v>
      </c>
      <c r="D29" s="9" t="s">
        <v>52</v>
      </c>
      <c r="E29" s="9" t="s">
        <v>52</v>
      </c>
      <c r="F29" s="9" t="s">
        <v>53</v>
      </c>
      <c r="G29" s="52" t="s">
        <v>51</v>
      </c>
    </row>
    <row r="30" spans="2:15" x14ac:dyDescent="0.2">
      <c r="B30" s="8"/>
      <c r="C30" s="9"/>
      <c r="D30" s="9"/>
      <c r="E30" s="9"/>
      <c r="F30" s="9"/>
      <c r="G30" s="52" t="s">
        <v>50</v>
      </c>
      <c r="K30" s="51" t="s">
        <v>0</v>
      </c>
      <c r="L30" s="51" t="s">
        <v>21</v>
      </c>
      <c r="M30" s="51" t="s">
        <v>48</v>
      </c>
      <c r="N30" s="51" t="s">
        <v>42</v>
      </c>
      <c r="O30" s="51" t="s">
        <v>49</v>
      </c>
    </row>
    <row r="31" spans="2:15" x14ac:dyDescent="0.2">
      <c r="B31" s="10"/>
      <c r="C31" s="11"/>
      <c r="D31" s="11"/>
      <c r="E31" s="11"/>
      <c r="F31" s="11"/>
      <c r="G31" s="53" t="s">
        <v>43</v>
      </c>
      <c r="J31" s="1" t="str">
        <f>B32</f>
        <v>Kock 1</v>
      </c>
      <c r="K31" s="51">
        <f t="shared" ref="K31:N36" si="0">C32</f>
        <v>7</v>
      </c>
      <c r="L31" s="51">
        <f t="shared" si="0"/>
        <v>6</v>
      </c>
      <c r="M31" s="51">
        <f t="shared" si="0"/>
        <v>6</v>
      </c>
      <c r="N31" s="51">
        <f t="shared" si="0"/>
        <v>8</v>
      </c>
      <c r="O31" s="51"/>
    </row>
    <row r="32" spans="2:15" x14ac:dyDescent="0.2">
      <c r="B32" s="11" t="s">
        <v>3</v>
      </c>
      <c r="C32" s="58">
        <v>7</v>
      </c>
      <c r="D32" s="58">
        <v>6</v>
      </c>
      <c r="E32" s="58">
        <v>6</v>
      </c>
      <c r="F32" s="58">
        <v>8</v>
      </c>
      <c r="G32" s="54"/>
      <c r="J32" s="1" t="str">
        <f t="shared" ref="J32:J36" si="1">B33</f>
        <v>Kock 2</v>
      </c>
      <c r="K32" s="51">
        <f t="shared" si="0"/>
        <v>6</v>
      </c>
      <c r="L32" s="51">
        <f t="shared" si="0"/>
        <v>4.5</v>
      </c>
      <c r="M32" s="51">
        <f t="shared" si="0"/>
        <v>4</v>
      </c>
      <c r="N32" s="51">
        <f t="shared" si="0"/>
        <v>4.5</v>
      </c>
      <c r="O32" s="51"/>
    </row>
    <row r="33" spans="2:15" x14ac:dyDescent="0.2">
      <c r="B33" s="9" t="s">
        <v>87</v>
      </c>
      <c r="C33" s="59">
        <v>6</v>
      </c>
      <c r="D33" s="59">
        <v>4.5</v>
      </c>
      <c r="E33" s="59">
        <v>4</v>
      </c>
      <c r="F33" s="59">
        <v>4.5</v>
      </c>
      <c r="G33" s="13"/>
      <c r="J33" s="1" t="str">
        <f t="shared" si="1"/>
        <v>Kock 3</v>
      </c>
      <c r="K33" s="51">
        <f t="shared" si="0"/>
        <v>8</v>
      </c>
      <c r="L33" s="51">
        <f t="shared" si="0"/>
        <v>7</v>
      </c>
      <c r="M33" s="51">
        <f t="shared" si="0"/>
        <v>8</v>
      </c>
      <c r="N33" s="51">
        <f t="shared" si="0"/>
        <v>8</v>
      </c>
      <c r="O33" s="51"/>
    </row>
    <row r="34" spans="2:15" x14ac:dyDescent="0.2">
      <c r="B34" s="9" t="s">
        <v>4</v>
      </c>
      <c r="C34" s="59">
        <v>8</v>
      </c>
      <c r="D34" s="59">
        <v>7</v>
      </c>
      <c r="E34" s="59">
        <v>8</v>
      </c>
      <c r="F34" s="59">
        <v>8</v>
      </c>
      <c r="G34" s="13"/>
      <c r="J34" s="1" t="str">
        <f t="shared" si="1"/>
        <v>Kock 4</v>
      </c>
      <c r="K34" s="51">
        <f t="shared" si="0"/>
        <v>8</v>
      </c>
      <c r="L34" s="51">
        <f t="shared" si="0"/>
        <v>8</v>
      </c>
      <c r="M34" s="51">
        <f t="shared" si="0"/>
        <v>8</v>
      </c>
      <c r="N34" s="51">
        <f t="shared" si="0"/>
        <v>7.5</v>
      </c>
      <c r="O34" s="51"/>
    </row>
    <row r="35" spans="2:15" x14ac:dyDescent="0.2">
      <c r="B35" s="9" t="s">
        <v>5</v>
      </c>
      <c r="C35" s="59">
        <v>8</v>
      </c>
      <c r="D35" s="59">
        <v>8</v>
      </c>
      <c r="E35" s="59">
        <v>8</v>
      </c>
      <c r="F35" s="59">
        <v>7.5</v>
      </c>
      <c r="G35" s="13"/>
      <c r="J35" s="1" t="str">
        <f t="shared" si="1"/>
        <v>Kock 5</v>
      </c>
      <c r="K35" s="51">
        <f t="shared" si="0"/>
        <v>5</v>
      </c>
      <c r="L35" s="51">
        <f t="shared" si="0"/>
        <v>5</v>
      </c>
      <c r="M35" s="51">
        <f t="shared" si="0"/>
        <v>6</v>
      </c>
      <c r="N35" s="51">
        <f t="shared" si="0"/>
        <v>7</v>
      </c>
      <c r="O35" s="51"/>
    </row>
    <row r="36" spans="2:15" x14ac:dyDescent="0.2">
      <c r="B36" s="9" t="s">
        <v>6</v>
      </c>
      <c r="C36" s="59">
        <v>5</v>
      </c>
      <c r="D36" s="59">
        <v>5</v>
      </c>
      <c r="E36" s="59">
        <v>6</v>
      </c>
      <c r="F36" s="59">
        <v>7</v>
      </c>
      <c r="G36" s="13"/>
      <c r="J36" s="1" t="str">
        <f t="shared" si="1"/>
        <v>Kock 6</v>
      </c>
      <c r="K36" s="51">
        <f t="shared" si="0"/>
        <v>6</v>
      </c>
      <c r="L36" s="51">
        <f t="shared" si="0"/>
        <v>5</v>
      </c>
      <c r="M36" s="51">
        <f t="shared" si="0"/>
        <v>4.5</v>
      </c>
      <c r="N36" s="51">
        <f t="shared" si="0"/>
        <v>6</v>
      </c>
      <c r="O36" s="51"/>
    </row>
    <row r="37" spans="2:15" x14ac:dyDescent="0.2">
      <c r="B37" s="9" t="s">
        <v>7</v>
      </c>
      <c r="C37" s="59">
        <v>6</v>
      </c>
      <c r="D37" s="59">
        <v>5</v>
      </c>
      <c r="E37" s="59">
        <v>4.5</v>
      </c>
      <c r="F37" s="59">
        <v>6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6.5</v>
      </c>
      <c r="D38" s="59">
        <v>5</v>
      </c>
      <c r="E38" s="59">
        <v>5</v>
      </c>
      <c r="F38" s="59">
        <v>5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8</v>
      </c>
      <c r="D39" s="59">
        <v>6</v>
      </c>
      <c r="E39" s="59">
        <v>6</v>
      </c>
      <c r="F39" s="59">
        <v>6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7</v>
      </c>
      <c r="D40" s="59">
        <v>5</v>
      </c>
      <c r="E40" s="59">
        <v>5</v>
      </c>
      <c r="F40" s="59">
        <v>5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7</v>
      </c>
      <c r="D41" s="59">
        <v>5</v>
      </c>
      <c r="E41" s="59">
        <v>6</v>
      </c>
      <c r="F41" s="59">
        <v>5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9</v>
      </c>
      <c r="D42" s="59">
        <v>10</v>
      </c>
      <c r="E42" s="59">
        <v>9</v>
      </c>
      <c r="F42" s="59">
        <v>10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7.5</v>
      </c>
      <c r="D43" s="59">
        <v>6</v>
      </c>
      <c r="E43" s="59">
        <v>6</v>
      </c>
      <c r="F43" s="59">
        <v>6</v>
      </c>
      <c r="G43" s="13"/>
      <c r="K43" s="35"/>
      <c r="L43" s="35"/>
      <c r="M43" s="35"/>
      <c r="N43" s="35"/>
      <c r="O43" s="35"/>
    </row>
    <row r="44" spans="2:15" x14ac:dyDescent="0.2">
      <c r="B44" s="9" t="s">
        <v>32</v>
      </c>
      <c r="C44" s="59">
        <v>9</v>
      </c>
      <c r="D44" s="59">
        <v>9</v>
      </c>
      <c r="E44" s="59">
        <v>8</v>
      </c>
      <c r="F44" s="59">
        <v>10</v>
      </c>
      <c r="G44" s="13"/>
      <c r="K44" s="35"/>
      <c r="L44" s="35"/>
      <c r="M44" s="35"/>
      <c r="N44" s="35"/>
      <c r="O44" s="35"/>
    </row>
    <row r="45" spans="2:15" x14ac:dyDescent="0.2">
      <c r="B45" s="9" t="s">
        <v>33</v>
      </c>
      <c r="C45" s="59">
        <v>5.5</v>
      </c>
      <c r="D45" s="59">
        <v>4</v>
      </c>
      <c r="E45" s="59">
        <v>4.5</v>
      </c>
      <c r="F45" s="59">
        <v>5</v>
      </c>
      <c r="G45" s="13"/>
      <c r="K45" s="35"/>
      <c r="L45" s="35"/>
      <c r="M45" s="35"/>
      <c r="N45" s="35"/>
      <c r="O45" s="35"/>
    </row>
    <row r="46" spans="2:15" x14ac:dyDescent="0.2">
      <c r="B46" s="9" t="s">
        <v>34</v>
      </c>
      <c r="C46" s="59">
        <v>7</v>
      </c>
      <c r="D46" s="59">
        <v>7</v>
      </c>
      <c r="E46" s="59">
        <v>6</v>
      </c>
      <c r="F46" s="59">
        <v>6</v>
      </c>
      <c r="G46" s="13"/>
      <c r="K46" s="35"/>
      <c r="L46" s="35"/>
      <c r="M46" s="35"/>
      <c r="N46" s="35"/>
      <c r="O46" s="35"/>
    </row>
    <row r="47" spans="2:15" x14ac:dyDescent="0.2">
      <c r="B47" s="9" t="s">
        <v>44</v>
      </c>
      <c r="C47" s="59">
        <v>7</v>
      </c>
      <c r="D47" s="59">
        <v>8.5</v>
      </c>
      <c r="E47" s="59">
        <v>7</v>
      </c>
      <c r="F47" s="59">
        <v>6.5</v>
      </c>
      <c r="G47" s="13"/>
      <c r="K47" s="35"/>
      <c r="L47" s="35"/>
      <c r="M47" s="35"/>
      <c r="N47" s="35"/>
      <c r="O47" s="35"/>
    </row>
    <row r="48" spans="2:15" x14ac:dyDescent="0.2">
      <c r="B48" s="9" t="s">
        <v>45</v>
      </c>
      <c r="C48" s="59">
        <v>6</v>
      </c>
      <c r="D48" s="59">
        <v>6.5</v>
      </c>
      <c r="E48" s="59">
        <v>5.5</v>
      </c>
      <c r="F48" s="59">
        <v>5.5</v>
      </c>
      <c r="G48" s="13"/>
      <c r="K48" s="35"/>
      <c r="L48" s="35"/>
      <c r="M48" s="35"/>
      <c r="N48" s="35"/>
      <c r="O48" s="35"/>
    </row>
    <row r="49" spans="2:15" x14ac:dyDescent="0.2">
      <c r="B49" s="9" t="s">
        <v>46</v>
      </c>
      <c r="C49" s="59">
        <v>6</v>
      </c>
      <c r="D49" s="59">
        <v>6</v>
      </c>
      <c r="E49" s="59">
        <v>6.5</v>
      </c>
      <c r="F49" s="59">
        <v>6</v>
      </c>
      <c r="G49" s="13"/>
      <c r="K49" s="35"/>
      <c r="L49" s="35"/>
      <c r="M49" s="35"/>
      <c r="N49" s="35"/>
      <c r="O49" s="35"/>
    </row>
    <row r="50" spans="2:15" x14ac:dyDescent="0.2">
      <c r="B50" s="9" t="s">
        <v>47</v>
      </c>
      <c r="C50" s="59">
        <v>8</v>
      </c>
      <c r="D50" s="59">
        <v>6</v>
      </c>
      <c r="E50" s="59">
        <v>7</v>
      </c>
      <c r="F50" s="59">
        <v>7</v>
      </c>
      <c r="G50" s="13"/>
      <c r="K50" s="35"/>
      <c r="L50" s="35"/>
      <c r="M50" s="35"/>
      <c r="N50" s="35"/>
      <c r="O50" s="35"/>
    </row>
    <row r="51" spans="2:15" x14ac:dyDescent="0.2">
      <c r="B51" s="9" t="s">
        <v>88</v>
      </c>
      <c r="C51" s="59">
        <v>6.5</v>
      </c>
      <c r="D51" s="59">
        <v>6</v>
      </c>
      <c r="E51" s="59">
        <v>6</v>
      </c>
      <c r="F51" s="59">
        <v>7</v>
      </c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140</v>
      </c>
      <c r="D52" s="13">
        <f>SUM(D32:D51)</f>
        <v>125.5</v>
      </c>
      <c r="E52" s="13">
        <f>SUM(E32:E51)</f>
        <v>124</v>
      </c>
      <c r="F52" s="13">
        <f>SUM(F32:F51)*2</f>
        <v>262</v>
      </c>
      <c r="G52" s="56">
        <f>SUM(C52:F52)/C25</f>
        <v>32.575000000000003</v>
      </c>
    </row>
    <row r="53" spans="2:15" x14ac:dyDescent="0.2">
      <c r="B53" s="14" t="s">
        <v>16</v>
      </c>
      <c r="C53" s="15">
        <f>C52/C25</f>
        <v>7</v>
      </c>
      <c r="D53" s="15">
        <f>D52/C25</f>
        <v>6.2750000000000004</v>
      </c>
      <c r="E53" s="15">
        <f>E52/C25</f>
        <v>6.2</v>
      </c>
      <c r="F53" s="15">
        <f>F52/C25</f>
        <v>13.1</v>
      </c>
      <c r="G53" s="57">
        <f>SUM(C53:F53)</f>
        <v>32.575000000000003</v>
      </c>
    </row>
    <row r="55" spans="2:15" ht="21" x14ac:dyDescent="0.25">
      <c r="B55" s="2" t="s">
        <v>80</v>
      </c>
    </row>
    <row r="56" spans="2:15" ht="21" x14ac:dyDescent="0.25">
      <c r="B56" s="2" t="s">
        <v>81</v>
      </c>
      <c r="C56" s="3"/>
      <c r="D56" s="3"/>
      <c r="E56" s="3"/>
      <c r="F56" s="3"/>
    </row>
    <row r="57" spans="2:15" ht="21" x14ac:dyDescent="0.25">
      <c r="B57" s="3" t="s">
        <v>150</v>
      </c>
      <c r="C57" s="3"/>
      <c r="D57" s="3"/>
      <c r="E57" s="3"/>
      <c r="F57" s="3"/>
    </row>
    <row r="58" spans="2:15" ht="21" x14ac:dyDescent="0.25">
      <c r="B58" s="3" t="s">
        <v>160</v>
      </c>
      <c r="C58" s="3"/>
      <c r="D58" s="3"/>
      <c r="E58" s="3"/>
      <c r="F58" s="3"/>
    </row>
    <row r="59" spans="2:15" ht="21" x14ac:dyDescent="0.25">
      <c r="B59" s="3" t="s">
        <v>154</v>
      </c>
      <c r="C59" s="3"/>
      <c r="D59" s="3"/>
      <c r="E59" s="3"/>
      <c r="F59" s="3"/>
    </row>
    <row r="60" spans="2:15" ht="21" x14ac:dyDescent="0.25">
      <c r="B60" s="2" t="s">
        <v>82</v>
      </c>
      <c r="C60" s="3"/>
      <c r="D60" s="3"/>
      <c r="E60" s="3"/>
      <c r="F60" s="3"/>
    </row>
    <row r="61" spans="2:15" ht="21" x14ac:dyDescent="0.25">
      <c r="B61" s="3" t="s">
        <v>155</v>
      </c>
      <c r="C61" s="3"/>
      <c r="D61" s="3"/>
      <c r="E61" s="3"/>
      <c r="F61" s="3"/>
    </row>
    <row r="62" spans="2:15" ht="21" x14ac:dyDescent="0.25">
      <c r="B62" s="3" t="s">
        <v>152</v>
      </c>
      <c r="C62" s="3"/>
      <c r="D62" s="3"/>
      <c r="E62" s="3"/>
      <c r="F62" s="3"/>
    </row>
    <row r="63" spans="2:15" ht="21" x14ac:dyDescent="0.25">
      <c r="B63" s="2" t="s">
        <v>83</v>
      </c>
      <c r="C63" s="3"/>
      <c r="D63" s="3"/>
      <c r="E63" s="3"/>
      <c r="F63" s="3"/>
    </row>
    <row r="64" spans="2:15" ht="21" x14ac:dyDescent="0.25">
      <c r="B64" s="3" t="s">
        <v>157</v>
      </c>
      <c r="C64" s="3"/>
      <c r="D64" s="3"/>
      <c r="E64" s="3"/>
      <c r="F64" s="3"/>
    </row>
    <row r="65" spans="2:7" ht="21" x14ac:dyDescent="0.25">
      <c r="B65" s="3" t="s">
        <v>158</v>
      </c>
      <c r="C65" s="3"/>
      <c r="D65" s="3"/>
      <c r="E65" s="3"/>
      <c r="F65" s="3"/>
    </row>
    <row r="66" spans="2:7" ht="21" x14ac:dyDescent="0.25">
      <c r="B66" s="2" t="s">
        <v>84</v>
      </c>
      <c r="C66" s="3"/>
      <c r="D66" s="3"/>
      <c r="E66" s="3"/>
      <c r="F66" s="3"/>
    </row>
    <row r="67" spans="2:7" ht="21" x14ac:dyDescent="0.25">
      <c r="B67" s="3" t="s">
        <v>151</v>
      </c>
      <c r="C67" s="3"/>
      <c r="D67" s="3"/>
      <c r="E67" s="3"/>
      <c r="F67" s="3"/>
    </row>
    <row r="68" spans="2:7" ht="21" x14ac:dyDescent="0.25">
      <c r="B68" s="3" t="s">
        <v>156</v>
      </c>
      <c r="C68" s="3"/>
    </row>
    <row r="69" spans="2:7" ht="21" x14ac:dyDescent="0.25">
      <c r="B69" s="3" t="s">
        <v>153</v>
      </c>
      <c r="D69" s="3"/>
      <c r="E69" s="3"/>
      <c r="F69" s="3"/>
    </row>
    <row r="70" spans="2:7" ht="21" x14ac:dyDescent="0.25">
      <c r="B70" s="3" t="s">
        <v>159</v>
      </c>
      <c r="C70" s="3"/>
      <c r="D70" s="3"/>
      <c r="E70" s="3"/>
      <c r="F70" s="3"/>
      <c r="G70" s="3"/>
    </row>
    <row r="71" spans="2:7" ht="21" x14ac:dyDescent="0.25">
      <c r="B71" s="3" t="s">
        <v>161</v>
      </c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64" priority="13" operator="greaterThan">
      <formula>10</formula>
    </cfRule>
  </conditionalFormatting>
  <conditionalFormatting sqref="C32:F51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5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8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29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0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C3F6-AE42-4AE2-B840-02F857B27211}">
  <dimension ref="B5:O138"/>
  <sheetViews>
    <sheetView zoomScale="56" zoomScaleNormal="60" workbookViewId="0">
      <selection activeCell="B70" sqref="B70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0" width="11.5" style="1" bestFit="1" customWidth="1"/>
    <col min="11" max="13" width="13.6640625" style="1" bestFit="1" customWidth="1"/>
    <col min="14" max="14" width="11.5" style="1" bestFit="1" customWidth="1"/>
    <col min="15" max="16384" width="8.83203125" style="1"/>
  </cols>
  <sheetData>
    <row r="5" spans="2:6" ht="21" x14ac:dyDescent="0.25">
      <c r="B5" s="2" t="s">
        <v>61</v>
      </c>
      <c r="C5" s="5" t="s">
        <v>105</v>
      </c>
      <c r="D5" s="61"/>
      <c r="E5" s="64"/>
      <c r="F5" s="64"/>
    </row>
    <row r="6" spans="2:6" ht="21" x14ac:dyDescent="0.25">
      <c r="B6" s="2" t="s">
        <v>62</v>
      </c>
      <c r="C6" s="5" t="s">
        <v>106</v>
      </c>
      <c r="D6" s="67"/>
      <c r="E6" s="3"/>
      <c r="F6" s="3"/>
    </row>
    <row r="7" spans="2:6" ht="21" x14ac:dyDescent="0.25">
      <c r="B7" s="2" t="s">
        <v>63</v>
      </c>
      <c r="C7" s="5"/>
      <c r="D7" s="61"/>
      <c r="E7" s="3"/>
      <c r="F7" s="3"/>
    </row>
    <row r="8" spans="2:6" ht="21" x14ac:dyDescent="0.25">
      <c r="B8" s="2" t="s">
        <v>64</v>
      </c>
      <c r="C8" s="5" t="s">
        <v>107</v>
      </c>
      <c r="D8" s="61"/>
      <c r="E8" s="3"/>
      <c r="F8" s="3"/>
    </row>
    <row r="9" spans="2:6" ht="21" x14ac:dyDescent="0.25">
      <c r="B9" s="2" t="s">
        <v>65</v>
      </c>
      <c r="C9" s="5" t="s">
        <v>110</v>
      </c>
      <c r="D9" s="61"/>
      <c r="E9" s="3"/>
      <c r="F9" s="3"/>
    </row>
    <row r="10" spans="2:6" ht="21" x14ac:dyDescent="0.25">
      <c r="B10" s="2" t="s">
        <v>66</v>
      </c>
      <c r="C10" s="5" t="s">
        <v>109</v>
      </c>
      <c r="D10" s="61"/>
      <c r="E10" s="3"/>
      <c r="F10" s="3"/>
    </row>
    <row r="11" spans="2:6" ht="21" x14ac:dyDescent="0.25">
      <c r="B11" s="2" t="s">
        <v>67</v>
      </c>
      <c r="C11" s="5" t="s">
        <v>108</v>
      </c>
      <c r="D11" s="61"/>
      <c r="E11" s="3"/>
      <c r="F11" s="3"/>
    </row>
    <row r="12" spans="2:6" ht="21" x14ac:dyDescent="0.25">
      <c r="B12" s="2" t="s">
        <v>79</v>
      </c>
      <c r="C12" s="5" t="s">
        <v>147</v>
      </c>
      <c r="D12" s="61"/>
      <c r="E12" s="3"/>
      <c r="F12" s="3"/>
    </row>
    <row r="13" spans="2:6" ht="21" x14ac:dyDescent="0.25">
      <c r="C13" s="5" t="s">
        <v>146</v>
      </c>
      <c r="E13" s="3"/>
      <c r="F13" s="3"/>
    </row>
    <row r="14" spans="2:6" ht="21" x14ac:dyDescent="0.25">
      <c r="E14" s="3"/>
      <c r="F14" s="3"/>
    </row>
    <row r="15" spans="2:6" ht="21" x14ac:dyDescent="0.25">
      <c r="B15" s="2" t="s">
        <v>68</v>
      </c>
      <c r="C15" s="5" t="s">
        <v>111</v>
      </c>
      <c r="D15" s="61"/>
      <c r="E15" s="3"/>
      <c r="F15" s="3"/>
    </row>
    <row r="16" spans="2:6" ht="21" x14ac:dyDescent="0.25">
      <c r="B16" s="2" t="s">
        <v>69</v>
      </c>
      <c r="C16" s="5" t="s">
        <v>112</v>
      </c>
      <c r="D16" s="61"/>
      <c r="E16" s="3"/>
      <c r="F16" s="3"/>
    </row>
    <row r="17" spans="2:15" ht="21" x14ac:dyDescent="0.25">
      <c r="B17" s="2" t="s">
        <v>70</v>
      </c>
      <c r="C17" s="74" t="s">
        <v>113</v>
      </c>
      <c r="D17" s="61"/>
      <c r="E17" s="3"/>
      <c r="F17" s="3"/>
    </row>
    <row r="18" spans="2:15" ht="21" x14ac:dyDescent="0.25">
      <c r="B18" s="2" t="s">
        <v>73</v>
      </c>
      <c r="C18" s="74"/>
      <c r="D18" s="61"/>
      <c r="E18" s="3"/>
      <c r="F18" s="3"/>
    </row>
    <row r="19" spans="2:15" ht="21" x14ac:dyDescent="0.25">
      <c r="B19" s="2" t="s">
        <v>74</v>
      </c>
      <c r="C19" s="74" t="s">
        <v>114</v>
      </c>
      <c r="D19" s="61"/>
      <c r="E19" s="3"/>
      <c r="F19" s="3"/>
    </row>
    <row r="20" spans="2:15" ht="21" x14ac:dyDescent="0.25">
      <c r="B20" s="2" t="s">
        <v>75</v>
      </c>
      <c r="C20" s="74"/>
      <c r="D20" s="65"/>
      <c r="E20" s="3"/>
      <c r="F20" s="3"/>
    </row>
    <row r="21" spans="2:15" ht="21" x14ac:dyDescent="0.25">
      <c r="B21" s="2" t="s">
        <v>76</v>
      </c>
      <c r="C21" s="74"/>
      <c r="D21" s="61"/>
      <c r="E21" s="3"/>
      <c r="F21" s="3"/>
    </row>
    <row r="22" spans="2:15" ht="21" x14ac:dyDescent="0.25">
      <c r="B22" s="2" t="s">
        <v>77</v>
      </c>
      <c r="C22" s="74"/>
      <c r="D22" s="61"/>
      <c r="E22" s="3"/>
      <c r="F22" s="3"/>
    </row>
    <row r="23" spans="2:15" s="5" customFormat="1" ht="17" customHeight="1" x14ac:dyDescent="0.25">
      <c r="B23" s="2" t="s">
        <v>78</v>
      </c>
      <c r="C23" s="74" t="s">
        <v>115</v>
      </c>
      <c r="D23" s="61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20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56</v>
      </c>
      <c r="D27" s="7" t="s">
        <v>57</v>
      </c>
      <c r="E27" s="46" t="s">
        <v>58</v>
      </c>
      <c r="F27" s="7" t="s">
        <v>59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54</v>
      </c>
      <c r="F28" s="9" t="s">
        <v>30</v>
      </c>
      <c r="G28" s="52" t="s">
        <v>41</v>
      </c>
    </row>
    <row r="29" spans="2:15" x14ac:dyDescent="0.2">
      <c r="B29" s="8"/>
      <c r="C29" s="9" t="s">
        <v>52</v>
      </c>
      <c r="D29" s="9" t="s">
        <v>52</v>
      </c>
      <c r="E29" s="9" t="s">
        <v>52</v>
      </c>
      <c r="F29" s="9" t="s">
        <v>53</v>
      </c>
      <c r="G29" s="52" t="s">
        <v>51</v>
      </c>
    </row>
    <row r="30" spans="2:15" x14ac:dyDescent="0.2">
      <c r="B30" s="8"/>
      <c r="C30" s="9"/>
      <c r="D30" s="9"/>
      <c r="E30" s="9"/>
      <c r="F30" s="9"/>
      <c r="G30" s="52" t="s">
        <v>50</v>
      </c>
      <c r="K30" s="51" t="s">
        <v>0</v>
      </c>
      <c r="L30" s="51" t="s">
        <v>21</v>
      </c>
      <c r="M30" s="51" t="s">
        <v>48</v>
      </c>
      <c r="N30" s="51" t="s">
        <v>42</v>
      </c>
      <c r="O30" s="51" t="s">
        <v>49</v>
      </c>
    </row>
    <row r="31" spans="2:15" x14ac:dyDescent="0.2">
      <c r="B31" s="10"/>
      <c r="C31" s="11"/>
      <c r="D31" s="11"/>
      <c r="E31" s="11"/>
      <c r="F31" s="11"/>
      <c r="G31" s="53" t="s">
        <v>43</v>
      </c>
      <c r="J31" s="1" t="str">
        <f>B32</f>
        <v>Kock 1</v>
      </c>
      <c r="K31" s="51">
        <f t="shared" ref="K31:N36" si="0">C32</f>
        <v>7</v>
      </c>
      <c r="L31" s="51">
        <f t="shared" si="0"/>
        <v>8</v>
      </c>
      <c r="M31" s="51">
        <f t="shared" si="0"/>
        <v>8</v>
      </c>
      <c r="N31" s="51">
        <f t="shared" si="0"/>
        <v>8</v>
      </c>
      <c r="O31" s="51"/>
    </row>
    <row r="32" spans="2:15" x14ac:dyDescent="0.2">
      <c r="B32" s="11" t="s">
        <v>3</v>
      </c>
      <c r="C32" s="58">
        <v>7</v>
      </c>
      <c r="D32" s="58">
        <v>8</v>
      </c>
      <c r="E32" s="58">
        <v>8</v>
      </c>
      <c r="F32" s="58">
        <v>8</v>
      </c>
      <c r="G32" s="54"/>
      <c r="J32" s="1" t="str">
        <f t="shared" ref="J32:J36" si="1">B33</f>
        <v>Kock 2</v>
      </c>
      <c r="K32" s="51">
        <f t="shared" si="0"/>
        <v>6.5</v>
      </c>
      <c r="L32" s="51">
        <f t="shared" si="0"/>
        <v>5</v>
      </c>
      <c r="M32" s="51">
        <f t="shared" si="0"/>
        <v>4.5</v>
      </c>
      <c r="N32" s="51">
        <f t="shared" si="0"/>
        <v>5</v>
      </c>
      <c r="O32" s="51"/>
    </row>
    <row r="33" spans="2:15" x14ac:dyDescent="0.2">
      <c r="B33" s="9" t="s">
        <v>87</v>
      </c>
      <c r="C33" s="59">
        <v>6.5</v>
      </c>
      <c r="D33" s="59">
        <v>5</v>
      </c>
      <c r="E33" s="59">
        <v>4.5</v>
      </c>
      <c r="F33" s="59">
        <v>5</v>
      </c>
      <c r="G33" s="13"/>
      <c r="J33" s="1" t="str">
        <f t="shared" si="1"/>
        <v>Kock 3</v>
      </c>
      <c r="K33" s="51">
        <f t="shared" si="0"/>
        <v>6</v>
      </c>
      <c r="L33" s="51">
        <f t="shared" si="0"/>
        <v>5</v>
      </c>
      <c r="M33" s="51">
        <f t="shared" si="0"/>
        <v>4</v>
      </c>
      <c r="N33" s="51">
        <f t="shared" si="0"/>
        <v>4</v>
      </c>
      <c r="O33" s="51"/>
    </row>
    <row r="34" spans="2:15" x14ac:dyDescent="0.2">
      <c r="B34" s="9" t="s">
        <v>4</v>
      </c>
      <c r="C34" s="59">
        <v>6</v>
      </c>
      <c r="D34" s="59">
        <v>5</v>
      </c>
      <c r="E34" s="59">
        <v>4</v>
      </c>
      <c r="F34" s="59">
        <v>4</v>
      </c>
      <c r="G34" s="13"/>
      <c r="J34" s="1" t="str">
        <f t="shared" si="1"/>
        <v>Kock 4</v>
      </c>
      <c r="K34" s="51">
        <f t="shared" si="0"/>
        <v>7</v>
      </c>
      <c r="L34" s="51">
        <f t="shared" si="0"/>
        <v>6.5</v>
      </c>
      <c r="M34" s="51">
        <f t="shared" si="0"/>
        <v>6.5</v>
      </c>
      <c r="N34" s="51">
        <f t="shared" si="0"/>
        <v>6.5</v>
      </c>
      <c r="O34" s="51"/>
    </row>
    <row r="35" spans="2:15" x14ac:dyDescent="0.2">
      <c r="B35" s="9" t="s">
        <v>5</v>
      </c>
      <c r="C35" s="59">
        <v>7</v>
      </c>
      <c r="D35" s="59">
        <v>6.5</v>
      </c>
      <c r="E35" s="59">
        <v>6.5</v>
      </c>
      <c r="F35" s="59">
        <v>6.5</v>
      </c>
      <c r="G35" s="13"/>
      <c r="J35" s="1" t="str">
        <f t="shared" si="1"/>
        <v>Kock 5</v>
      </c>
      <c r="K35" s="51">
        <f t="shared" si="0"/>
        <v>7.5</v>
      </c>
      <c r="L35" s="51">
        <f t="shared" si="0"/>
        <v>5.5</v>
      </c>
      <c r="M35" s="51">
        <f t="shared" si="0"/>
        <v>7.5</v>
      </c>
      <c r="N35" s="51">
        <f t="shared" si="0"/>
        <v>6</v>
      </c>
      <c r="O35" s="51"/>
    </row>
    <row r="36" spans="2:15" x14ac:dyDescent="0.2">
      <c r="B36" s="9" t="s">
        <v>6</v>
      </c>
      <c r="C36" s="59">
        <v>7.5</v>
      </c>
      <c r="D36" s="59">
        <v>5.5</v>
      </c>
      <c r="E36" s="59">
        <v>7.5</v>
      </c>
      <c r="F36" s="59">
        <v>6</v>
      </c>
      <c r="G36" s="13"/>
      <c r="J36" s="1" t="str">
        <f t="shared" si="1"/>
        <v>Kock 6</v>
      </c>
      <c r="K36" s="51">
        <f t="shared" si="0"/>
        <v>7</v>
      </c>
      <c r="L36" s="51">
        <f t="shared" si="0"/>
        <v>5</v>
      </c>
      <c r="M36" s="51">
        <f t="shared" si="0"/>
        <v>4</v>
      </c>
      <c r="N36" s="51">
        <f t="shared" si="0"/>
        <v>6.5</v>
      </c>
      <c r="O36" s="51"/>
    </row>
    <row r="37" spans="2:15" x14ac:dyDescent="0.2">
      <c r="B37" s="9" t="s">
        <v>7</v>
      </c>
      <c r="C37" s="59">
        <v>7</v>
      </c>
      <c r="D37" s="59">
        <v>5</v>
      </c>
      <c r="E37" s="59">
        <v>4</v>
      </c>
      <c r="F37" s="59">
        <v>6.5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7</v>
      </c>
      <c r="D38" s="59">
        <v>6.5</v>
      </c>
      <c r="E38" s="59">
        <v>6.5</v>
      </c>
      <c r="F38" s="59">
        <v>7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5</v>
      </c>
      <c r="D39" s="59">
        <v>7</v>
      </c>
      <c r="E39" s="59">
        <v>7</v>
      </c>
      <c r="F39" s="59">
        <v>7.5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6</v>
      </c>
      <c r="D40" s="59">
        <v>5</v>
      </c>
      <c r="E40" s="59">
        <v>5.5</v>
      </c>
      <c r="F40" s="59">
        <v>5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8</v>
      </c>
      <c r="D41" s="59">
        <v>7</v>
      </c>
      <c r="E41" s="59">
        <v>7</v>
      </c>
      <c r="F41" s="59">
        <v>7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10</v>
      </c>
      <c r="D42" s="59">
        <v>8</v>
      </c>
      <c r="E42" s="59">
        <v>9</v>
      </c>
      <c r="F42" s="59">
        <v>9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8</v>
      </c>
      <c r="D43" s="59">
        <v>7.5</v>
      </c>
      <c r="E43" s="59">
        <v>7.5</v>
      </c>
      <c r="F43" s="59">
        <v>8.5</v>
      </c>
      <c r="G43" s="13"/>
      <c r="K43" s="35"/>
      <c r="L43" s="35"/>
      <c r="M43" s="35"/>
      <c r="N43" s="35"/>
      <c r="O43" s="35"/>
    </row>
    <row r="44" spans="2:15" x14ac:dyDescent="0.2">
      <c r="B44" s="9" t="s">
        <v>32</v>
      </c>
      <c r="C44" s="59">
        <v>7.5</v>
      </c>
      <c r="D44" s="59">
        <v>9</v>
      </c>
      <c r="E44" s="59">
        <v>8</v>
      </c>
      <c r="F44" s="59">
        <v>9</v>
      </c>
      <c r="G44" s="13"/>
      <c r="K44" s="35"/>
      <c r="L44" s="35"/>
      <c r="M44" s="35"/>
      <c r="N44" s="35"/>
      <c r="O44" s="35"/>
    </row>
    <row r="45" spans="2:15" x14ac:dyDescent="0.2">
      <c r="B45" s="9" t="s">
        <v>33</v>
      </c>
      <c r="C45" s="59">
        <v>5</v>
      </c>
      <c r="D45" s="59">
        <v>4.5</v>
      </c>
      <c r="E45" s="59">
        <v>4.5</v>
      </c>
      <c r="F45" s="59">
        <v>6</v>
      </c>
      <c r="G45" s="13"/>
      <c r="K45" s="35"/>
      <c r="L45" s="35"/>
      <c r="M45" s="35"/>
      <c r="N45" s="35"/>
      <c r="O45" s="35"/>
    </row>
    <row r="46" spans="2:15" x14ac:dyDescent="0.2">
      <c r="B46" s="9" t="s">
        <v>34</v>
      </c>
      <c r="C46" s="59">
        <v>6</v>
      </c>
      <c r="D46" s="59">
        <v>8</v>
      </c>
      <c r="E46" s="59">
        <v>8</v>
      </c>
      <c r="F46" s="59">
        <v>8</v>
      </c>
      <c r="G46" s="13"/>
      <c r="K46" s="35"/>
      <c r="L46" s="35"/>
      <c r="M46" s="35"/>
      <c r="N46" s="35"/>
      <c r="O46" s="35"/>
    </row>
    <row r="47" spans="2:15" x14ac:dyDescent="0.2">
      <c r="B47" s="9" t="s">
        <v>44</v>
      </c>
      <c r="C47" s="59">
        <v>7</v>
      </c>
      <c r="D47" s="59">
        <v>9</v>
      </c>
      <c r="E47" s="59">
        <v>9</v>
      </c>
      <c r="F47" s="59">
        <v>8</v>
      </c>
      <c r="G47" s="13"/>
      <c r="K47" s="35"/>
      <c r="L47" s="35"/>
      <c r="M47" s="35"/>
      <c r="N47" s="35"/>
      <c r="O47" s="35"/>
    </row>
    <row r="48" spans="2:15" x14ac:dyDescent="0.2">
      <c r="B48" s="9" t="s">
        <v>45</v>
      </c>
      <c r="C48" s="59">
        <v>6</v>
      </c>
      <c r="D48" s="59">
        <v>6</v>
      </c>
      <c r="E48" s="59">
        <v>5.5</v>
      </c>
      <c r="F48" s="59">
        <v>6</v>
      </c>
      <c r="G48" s="13"/>
      <c r="K48" s="35"/>
      <c r="L48" s="35"/>
      <c r="M48" s="35"/>
      <c r="N48" s="35"/>
      <c r="O48" s="35"/>
    </row>
    <row r="49" spans="2:15" x14ac:dyDescent="0.2">
      <c r="B49" s="9" t="s">
        <v>46</v>
      </c>
      <c r="C49" s="59">
        <v>7</v>
      </c>
      <c r="D49" s="59">
        <v>7.5</v>
      </c>
      <c r="E49" s="59">
        <v>7.5</v>
      </c>
      <c r="F49" s="59">
        <v>8</v>
      </c>
      <c r="G49" s="13"/>
      <c r="K49" s="35"/>
      <c r="L49" s="35"/>
      <c r="M49" s="35"/>
      <c r="N49" s="35"/>
      <c r="O49" s="35"/>
    </row>
    <row r="50" spans="2:15" x14ac:dyDescent="0.2">
      <c r="B50" s="9" t="s">
        <v>47</v>
      </c>
      <c r="C50" s="59">
        <v>5</v>
      </c>
      <c r="D50" s="59">
        <v>4</v>
      </c>
      <c r="E50" s="59">
        <v>4</v>
      </c>
      <c r="F50" s="59">
        <v>4</v>
      </c>
      <c r="G50" s="13"/>
      <c r="K50" s="35"/>
      <c r="L50" s="35"/>
      <c r="M50" s="35"/>
      <c r="N50" s="35"/>
      <c r="O50" s="35"/>
    </row>
    <row r="51" spans="2:15" x14ac:dyDescent="0.2">
      <c r="B51" s="9" t="s">
        <v>88</v>
      </c>
      <c r="C51" s="59">
        <v>4</v>
      </c>
      <c r="D51" s="59">
        <v>4</v>
      </c>
      <c r="E51" s="59">
        <v>4</v>
      </c>
      <c r="F51" s="59">
        <v>4</v>
      </c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132.5</v>
      </c>
      <c r="D52" s="13">
        <f>SUM(D32:D51)</f>
        <v>128</v>
      </c>
      <c r="E52" s="13">
        <f>SUM(E32:E51)</f>
        <v>127.5</v>
      </c>
      <c r="F52" s="13">
        <f>SUM(F32:F51)*2</f>
        <v>266</v>
      </c>
      <c r="G52" s="56">
        <f>SUM(C52:F52)/C25</f>
        <v>32.700000000000003</v>
      </c>
    </row>
    <row r="53" spans="2:15" x14ac:dyDescent="0.2">
      <c r="B53" s="14" t="s">
        <v>16</v>
      </c>
      <c r="C53" s="15">
        <f>C52/C25</f>
        <v>6.625</v>
      </c>
      <c r="D53" s="15">
        <f>D52/C25</f>
        <v>6.4</v>
      </c>
      <c r="E53" s="15">
        <f>E52/C25</f>
        <v>6.375</v>
      </c>
      <c r="F53" s="15">
        <f>F52/C25</f>
        <v>13.3</v>
      </c>
      <c r="G53" s="57">
        <f>SUM(C53:F53)</f>
        <v>32.700000000000003</v>
      </c>
    </row>
    <row r="55" spans="2:15" ht="21" x14ac:dyDescent="0.25">
      <c r="B55" s="2" t="s">
        <v>80</v>
      </c>
    </row>
    <row r="56" spans="2:15" ht="21" x14ac:dyDescent="0.25">
      <c r="B56" s="2" t="s">
        <v>81</v>
      </c>
      <c r="C56" s="3"/>
      <c r="D56" s="3"/>
      <c r="E56" s="3"/>
      <c r="F56" s="3"/>
    </row>
    <row r="57" spans="2:15" ht="21" x14ac:dyDescent="0.25">
      <c r="B57" s="3" t="s">
        <v>171</v>
      </c>
      <c r="C57" s="3"/>
      <c r="D57" s="3"/>
      <c r="E57" s="3"/>
      <c r="F57" s="3"/>
    </row>
    <row r="58" spans="2:15" ht="21" x14ac:dyDescent="0.25">
      <c r="B58" s="3" t="s">
        <v>164</v>
      </c>
      <c r="C58" s="3"/>
      <c r="D58" s="3"/>
      <c r="E58" s="3"/>
      <c r="F58" s="3"/>
    </row>
    <row r="59" spans="2:15" ht="21" x14ac:dyDescent="0.25">
      <c r="B59" s="3" t="s">
        <v>169</v>
      </c>
      <c r="C59" s="3"/>
      <c r="D59" s="3"/>
      <c r="E59" s="3"/>
      <c r="F59" s="3"/>
    </row>
    <row r="60" spans="2:15" ht="21" x14ac:dyDescent="0.25">
      <c r="B60" s="2" t="s">
        <v>82</v>
      </c>
      <c r="C60" s="3"/>
      <c r="D60" s="3"/>
      <c r="E60" s="3"/>
      <c r="F60" s="3"/>
    </row>
    <row r="61" spans="2:15" ht="21" x14ac:dyDescent="0.25">
      <c r="B61" s="3" t="s">
        <v>162</v>
      </c>
      <c r="C61" s="3"/>
      <c r="D61" s="3"/>
      <c r="E61" s="3"/>
      <c r="F61" s="3"/>
    </row>
    <row r="62" spans="2:15" ht="21" x14ac:dyDescent="0.25">
      <c r="B62" s="3" t="s">
        <v>165</v>
      </c>
      <c r="C62" s="3"/>
      <c r="D62" s="3"/>
      <c r="E62" s="3"/>
      <c r="F62" s="3"/>
    </row>
    <row r="63" spans="2:15" ht="21" x14ac:dyDescent="0.25">
      <c r="B63" s="2" t="s">
        <v>83</v>
      </c>
      <c r="C63" s="3"/>
      <c r="D63" s="3"/>
      <c r="E63" s="3"/>
      <c r="F63" s="3"/>
    </row>
    <row r="64" spans="2:15" ht="21" x14ac:dyDescent="0.25">
      <c r="B64" s="3" t="s">
        <v>163</v>
      </c>
      <c r="C64" s="3"/>
      <c r="D64" s="3"/>
      <c r="E64" s="3"/>
      <c r="F64" s="3"/>
    </row>
    <row r="65" spans="2:7" ht="21" x14ac:dyDescent="0.25">
      <c r="B65" s="3" t="s">
        <v>170</v>
      </c>
      <c r="C65" s="3"/>
      <c r="D65" s="3"/>
      <c r="E65" s="3"/>
      <c r="F65" s="3"/>
    </row>
    <row r="66" spans="2:7" ht="21" x14ac:dyDescent="0.25">
      <c r="B66" s="2" t="s">
        <v>84</v>
      </c>
      <c r="C66" s="3"/>
      <c r="D66" s="3"/>
      <c r="E66" s="3"/>
      <c r="F66" s="3"/>
    </row>
    <row r="67" spans="2:7" ht="21" x14ac:dyDescent="0.25">
      <c r="B67" s="3" t="s">
        <v>167</v>
      </c>
      <c r="C67" s="3"/>
      <c r="D67" s="3"/>
      <c r="E67" s="3"/>
      <c r="F67" s="3"/>
      <c r="G67" s="3"/>
    </row>
    <row r="68" spans="2:7" ht="21" x14ac:dyDescent="0.25">
      <c r="B68" s="3" t="s">
        <v>168</v>
      </c>
      <c r="C68" s="3"/>
      <c r="G68" s="3"/>
    </row>
    <row r="69" spans="2:7" ht="21" x14ac:dyDescent="0.25">
      <c r="B69" s="3" t="s">
        <v>166</v>
      </c>
      <c r="D69" s="3"/>
      <c r="E69" s="3"/>
      <c r="F69" s="3"/>
      <c r="G69" s="3"/>
    </row>
    <row r="70" spans="2:7" ht="21" x14ac:dyDescent="0.25">
      <c r="B70" s="3" t="s">
        <v>172</v>
      </c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51" priority="13" operator="greaterThan">
      <formula>10</formula>
    </cfRule>
  </conditionalFormatting>
  <conditionalFormatting sqref="C32:F51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DBC9-541D-4DFB-9726-01607BEB2CC2}">
  <dimension ref="B5:O138"/>
  <sheetViews>
    <sheetView topLeftCell="A41" zoomScale="86" zoomScaleNormal="60" workbookViewId="0">
      <selection activeCell="B59" sqref="B59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0" width="11.5" style="1" bestFit="1" customWidth="1"/>
    <col min="11" max="13" width="13.6640625" style="1" bestFit="1" customWidth="1"/>
    <col min="14" max="14" width="11.5" style="1" bestFit="1" customWidth="1"/>
    <col min="15" max="16384" width="8.83203125" style="1"/>
  </cols>
  <sheetData>
    <row r="5" spans="2:6" ht="21" x14ac:dyDescent="0.25">
      <c r="B5" s="2" t="s">
        <v>61</v>
      </c>
      <c r="C5" s="76" t="s">
        <v>27</v>
      </c>
      <c r="D5" s="61"/>
      <c r="E5" s="64"/>
      <c r="F5" s="64"/>
    </row>
    <row r="6" spans="2:6" ht="21" x14ac:dyDescent="0.25">
      <c r="B6" s="2" t="s">
        <v>62</v>
      </c>
      <c r="C6" s="5" t="s">
        <v>116</v>
      </c>
      <c r="D6" s="67"/>
      <c r="E6" s="3"/>
      <c r="F6" s="3"/>
    </row>
    <row r="7" spans="2:6" ht="21" x14ac:dyDescent="0.25">
      <c r="B7" s="2" t="s">
        <v>63</v>
      </c>
      <c r="C7" s="5"/>
      <c r="D7" s="61"/>
      <c r="E7" s="3"/>
      <c r="F7" s="3"/>
    </row>
    <row r="8" spans="2:6" ht="21" x14ac:dyDescent="0.25">
      <c r="B8" s="2" t="s">
        <v>64</v>
      </c>
      <c r="C8" s="5" t="s">
        <v>107</v>
      </c>
      <c r="D8" s="61"/>
      <c r="E8" s="3"/>
      <c r="F8" s="3"/>
    </row>
    <row r="9" spans="2:6" ht="21" x14ac:dyDescent="0.25">
      <c r="B9" s="2" t="s">
        <v>65</v>
      </c>
      <c r="C9" s="5" t="s">
        <v>117</v>
      </c>
      <c r="D9" s="61"/>
      <c r="E9" s="3"/>
      <c r="F9" s="3"/>
    </row>
    <row r="10" spans="2:6" ht="21" x14ac:dyDescent="0.25">
      <c r="B10" s="2" t="s">
        <v>66</v>
      </c>
      <c r="C10" s="5" t="s">
        <v>118</v>
      </c>
      <c r="D10" s="61"/>
      <c r="E10" s="3"/>
      <c r="F10" s="3"/>
    </row>
    <row r="11" spans="2:6" ht="21" x14ac:dyDescent="0.25">
      <c r="B11" s="2" t="s">
        <v>67</v>
      </c>
      <c r="C11" s="5" t="s">
        <v>98</v>
      </c>
      <c r="D11" s="61"/>
      <c r="E11" s="3"/>
      <c r="F11" s="3"/>
    </row>
    <row r="12" spans="2:6" ht="21" x14ac:dyDescent="0.25">
      <c r="B12" s="2" t="s">
        <v>79</v>
      </c>
      <c r="C12" s="5" t="s">
        <v>119</v>
      </c>
      <c r="D12" s="61"/>
      <c r="E12" s="3"/>
      <c r="F12" s="3"/>
    </row>
    <row r="13" spans="2:6" ht="21" x14ac:dyDescent="0.25">
      <c r="C13" s="5" t="s">
        <v>120</v>
      </c>
      <c r="D13" s="61"/>
      <c r="E13" s="3"/>
      <c r="F13" s="3"/>
    </row>
    <row r="14" spans="2:6" ht="21" x14ac:dyDescent="0.25">
      <c r="B14" s="2" t="s">
        <v>68</v>
      </c>
      <c r="C14" s="5" t="s">
        <v>121</v>
      </c>
      <c r="D14" s="61"/>
      <c r="E14" s="3"/>
      <c r="F14" s="3"/>
    </row>
    <row r="15" spans="2:6" ht="21" x14ac:dyDescent="0.25">
      <c r="B15" s="2" t="s">
        <v>69</v>
      </c>
      <c r="C15" s="74" t="s">
        <v>122</v>
      </c>
      <c r="D15" s="61"/>
      <c r="E15" s="3"/>
      <c r="F15" s="3"/>
    </row>
    <row r="16" spans="2:6" ht="21" x14ac:dyDescent="0.25">
      <c r="B16" s="2" t="s">
        <v>70</v>
      </c>
      <c r="C16" s="74" t="s">
        <v>123</v>
      </c>
      <c r="D16" s="61"/>
      <c r="E16" s="3"/>
      <c r="F16" s="3"/>
    </row>
    <row r="17" spans="2:15" ht="21" x14ac:dyDescent="0.25">
      <c r="B17" s="2" t="s">
        <v>72</v>
      </c>
      <c r="C17" s="75">
        <v>0.45</v>
      </c>
      <c r="D17" s="61"/>
      <c r="E17" s="3"/>
      <c r="F17" s="3"/>
    </row>
    <row r="18" spans="2:15" ht="21" x14ac:dyDescent="0.25">
      <c r="B18" s="2" t="s">
        <v>73</v>
      </c>
      <c r="C18" s="74" t="s">
        <v>124</v>
      </c>
      <c r="D18" s="61"/>
      <c r="E18" s="3"/>
      <c r="F18" s="3"/>
    </row>
    <row r="19" spans="2:15" ht="21" x14ac:dyDescent="0.25">
      <c r="B19" s="2" t="s">
        <v>74</v>
      </c>
      <c r="C19" s="74" t="s">
        <v>125</v>
      </c>
      <c r="D19" s="61"/>
      <c r="E19" s="3"/>
      <c r="F19" s="3"/>
    </row>
    <row r="20" spans="2:15" ht="21" x14ac:dyDescent="0.25">
      <c r="B20" s="2" t="s">
        <v>75</v>
      </c>
      <c r="C20" s="74" t="s">
        <v>126</v>
      </c>
      <c r="D20" s="65"/>
      <c r="E20" s="3"/>
      <c r="F20" s="3"/>
    </row>
    <row r="21" spans="2:15" ht="21" x14ac:dyDescent="0.25">
      <c r="B21" s="2" t="s">
        <v>76</v>
      </c>
      <c r="C21" s="74" t="s">
        <v>127</v>
      </c>
      <c r="D21" s="61"/>
      <c r="E21" s="3"/>
      <c r="F21" s="3"/>
    </row>
    <row r="22" spans="2:15" ht="21" x14ac:dyDescent="0.25">
      <c r="B22" s="2" t="s">
        <v>77</v>
      </c>
      <c r="C22" s="74" t="s">
        <v>128</v>
      </c>
      <c r="D22" s="61"/>
      <c r="E22" s="3"/>
      <c r="F22" s="3"/>
    </row>
    <row r="23" spans="2:15" s="5" customFormat="1" ht="17" customHeight="1" x14ac:dyDescent="0.25">
      <c r="B23" s="2" t="s">
        <v>78</v>
      </c>
      <c r="C23" s="74" t="s">
        <v>129</v>
      </c>
      <c r="D23" s="61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20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56</v>
      </c>
      <c r="D27" s="7" t="s">
        <v>57</v>
      </c>
      <c r="E27" s="46" t="s">
        <v>58</v>
      </c>
      <c r="F27" s="7" t="s">
        <v>59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54</v>
      </c>
      <c r="F28" s="9" t="s">
        <v>30</v>
      </c>
      <c r="G28" s="52" t="s">
        <v>41</v>
      </c>
    </row>
    <row r="29" spans="2:15" x14ac:dyDescent="0.2">
      <c r="B29" s="8"/>
      <c r="C29" s="9" t="s">
        <v>52</v>
      </c>
      <c r="D29" s="9" t="s">
        <v>52</v>
      </c>
      <c r="E29" s="9" t="s">
        <v>52</v>
      </c>
      <c r="F29" s="9" t="s">
        <v>53</v>
      </c>
      <c r="G29" s="52" t="s">
        <v>51</v>
      </c>
    </row>
    <row r="30" spans="2:15" x14ac:dyDescent="0.2">
      <c r="B30" s="8"/>
      <c r="C30" s="9"/>
      <c r="D30" s="9"/>
      <c r="E30" s="9"/>
      <c r="F30" s="9"/>
      <c r="G30" s="52" t="s">
        <v>50</v>
      </c>
      <c r="K30" s="51" t="s">
        <v>0</v>
      </c>
      <c r="L30" s="51" t="s">
        <v>21</v>
      </c>
      <c r="M30" s="51" t="s">
        <v>48</v>
      </c>
      <c r="N30" s="51" t="s">
        <v>42</v>
      </c>
      <c r="O30" s="51" t="s">
        <v>49</v>
      </c>
    </row>
    <row r="31" spans="2:15" x14ac:dyDescent="0.2">
      <c r="B31" s="10"/>
      <c r="C31" s="11"/>
      <c r="D31" s="11"/>
      <c r="E31" s="11"/>
      <c r="F31" s="11"/>
      <c r="G31" s="53" t="s">
        <v>43</v>
      </c>
      <c r="J31" s="1" t="str">
        <f>B32</f>
        <v>Kock 1</v>
      </c>
      <c r="K31" s="51">
        <f t="shared" ref="K31:N36" si="0">C32</f>
        <v>6</v>
      </c>
      <c r="L31" s="51">
        <f t="shared" si="0"/>
        <v>7</v>
      </c>
      <c r="M31" s="51">
        <f t="shared" si="0"/>
        <v>7</v>
      </c>
      <c r="N31" s="51">
        <f t="shared" si="0"/>
        <v>8</v>
      </c>
      <c r="O31" s="51"/>
    </row>
    <row r="32" spans="2:15" x14ac:dyDescent="0.2">
      <c r="B32" s="11" t="s">
        <v>3</v>
      </c>
      <c r="C32" s="58">
        <v>6</v>
      </c>
      <c r="D32" s="58">
        <v>7</v>
      </c>
      <c r="E32" s="58">
        <v>7</v>
      </c>
      <c r="F32" s="58">
        <v>8</v>
      </c>
      <c r="G32" s="54"/>
      <c r="J32" s="1" t="str">
        <f t="shared" ref="J32:J36" si="1">B33</f>
        <v>Kock 2</v>
      </c>
      <c r="K32" s="51">
        <f t="shared" si="0"/>
        <v>8</v>
      </c>
      <c r="L32" s="51">
        <f t="shared" si="0"/>
        <v>6.5</v>
      </c>
      <c r="M32" s="51">
        <f t="shared" si="0"/>
        <v>6.5</v>
      </c>
      <c r="N32" s="51">
        <f t="shared" si="0"/>
        <v>7.5</v>
      </c>
      <c r="O32" s="51"/>
    </row>
    <row r="33" spans="2:15" x14ac:dyDescent="0.2">
      <c r="B33" s="9" t="s">
        <v>87</v>
      </c>
      <c r="C33" s="59">
        <v>8</v>
      </c>
      <c r="D33" s="59">
        <v>6.5</v>
      </c>
      <c r="E33" s="59">
        <v>6.5</v>
      </c>
      <c r="F33" s="59">
        <v>7.5</v>
      </c>
      <c r="G33" s="13"/>
      <c r="J33" s="1" t="str">
        <f t="shared" si="1"/>
        <v>Kock 3</v>
      </c>
      <c r="K33" s="51">
        <f t="shared" si="0"/>
        <v>8.5</v>
      </c>
      <c r="L33" s="51">
        <f t="shared" si="0"/>
        <v>6</v>
      </c>
      <c r="M33" s="51">
        <f t="shared" si="0"/>
        <v>5</v>
      </c>
      <c r="N33" s="51">
        <f t="shared" si="0"/>
        <v>5</v>
      </c>
      <c r="O33" s="51"/>
    </row>
    <row r="34" spans="2:15" x14ac:dyDescent="0.2">
      <c r="B34" s="9" t="s">
        <v>4</v>
      </c>
      <c r="C34" s="59">
        <v>8.5</v>
      </c>
      <c r="D34" s="59">
        <v>6</v>
      </c>
      <c r="E34" s="59">
        <v>5</v>
      </c>
      <c r="F34" s="59">
        <v>5</v>
      </c>
      <c r="G34" s="13"/>
      <c r="J34" s="1" t="str">
        <f t="shared" si="1"/>
        <v>Kock 4</v>
      </c>
      <c r="K34" s="51">
        <f t="shared" si="0"/>
        <v>8.5</v>
      </c>
      <c r="L34" s="51">
        <f t="shared" si="0"/>
        <v>7</v>
      </c>
      <c r="M34" s="51">
        <f t="shared" si="0"/>
        <v>6</v>
      </c>
      <c r="N34" s="51">
        <f t="shared" si="0"/>
        <v>6.5</v>
      </c>
      <c r="O34" s="51"/>
    </row>
    <row r="35" spans="2:15" x14ac:dyDescent="0.2">
      <c r="B35" s="9" t="s">
        <v>5</v>
      </c>
      <c r="C35" s="59">
        <v>8.5</v>
      </c>
      <c r="D35" s="59">
        <v>7</v>
      </c>
      <c r="E35" s="59">
        <v>6</v>
      </c>
      <c r="F35" s="59">
        <v>6.5</v>
      </c>
      <c r="G35" s="13"/>
      <c r="J35" s="1" t="str">
        <f t="shared" si="1"/>
        <v>Kock 5</v>
      </c>
      <c r="K35" s="51">
        <f t="shared" si="0"/>
        <v>8.5</v>
      </c>
      <c r="L35" s="51">
        <f t="shared" si="0"/>
        <v>7.5</v>
      </c>
      <c r="M35" s="51">
        <f t="shared" si="0"/>
        <v>7</v>
      </c>
      <c r="N35" s="51">
        <f t="shared" si="0"/>
        <v>8</v>
      </c>
      <c r="O35" s="51"/>
    </row>
    <row r="36" spans="2:15" x14ac:dyDescent="0.2">
      <c r="B36" s="9" t="s">
        <v>6</v>
      </c>
      <c r="C36" s="59">
        <v>8.5</v>
      </c>
      <c r="D36" s="59">
        <v>7.5</v>
      </c>
      <c r="E36" s="59">
        <v>7</v>
      </c>
      <c r="F36" s="59">
        <v>8</v>
      </c>
      <c r="G36" s="13"/>
      <c r="J36" s="1" t="str">
        <f t="shared" si="1"/>
        <v>Kock 6</v>
      </c>
      <c r="K36" s="51">
        <f t="shared" si="0"/>
        <v>7</v>
      </c>
      <c r="L36" s="51">
        <f t="shared" si="0"/>
        <v>7.5</v>
      </c>
      <c r="M36" s="51">
        <f t="shared" si="0"/>
        <v>7.5</v>
      </c>
      <c r="N36" s="51">
        <f t="shared" si="0"/>
        <v>8</v>
      </c>
      <c r="O36" s="51"/>
    </row>
    <row r="37" spans="2:15" x14ac:dyDescent="0.2">
      <c r="B37" s="9" t="s">
        <v>7</v>
      </c>
      <c r="C37" s="59">
        <v>7</v>
      </c>
      <c r="D37" s="59">
        <v>7.5</v>
      </c>
      <c r="E37" s="59">
        <v>7.5</v>
      </c>
      <c r="F37" s="59">
        <v>8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6.5</v>
      </c>
      <c r="D38" s="59">
        <v>6.5</v>
      </c>
      <c r="E38" s="59">
        <v>6.5</v>
      </c>
      <c r="F38" s="59">
        <v>5.5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7</v>
      </c>
      <c r="D39" s="59">
        <v>5</v>
      </c>
      <c r="E39" s="59">
        <v>4.5</v>
      </c>
      <c r="F39" s="59">
        <v>5.5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8</v>
      </c>
      <c r="D40" s="59">
        <v>6</v>
      </c>
      <c r="E40" s="59">
        <v>5</v>
      </c>
      <c r="F40" s="59">
        <v>6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9</v>
      </c>
      <c r="D41" s="59">
        <v>6</v>
      </c>
      <c r="E41" s="59">
        <v>6</v>
      </c>
      <c r="F41" s="59">
        <v>5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9</v>
      </c>
      <c r="D42" s="59">
        <v>10</v>
      </c>
      <c r="E42" s="59">
        <v>5</v>
      </c>
      <c r="F42" s="59">
        <v>8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7.5</v>
      </c>
      <c r="D43" s="59">
        <v>6</v>
      </c>
      <c r="E43" s="59">
        <v>6</v>
      </c>
      <c r="F43" s="59">
        <v>6</v>
      </c>
      <c r="G43" s="13"/>
      <c r="K43" s="35"/>
      <c r="L43" s="35"/>
      <c r="M43" s="35"/>
      <c r="N43" s="35"/>
      <c r="O43" s="35"/>
    </row>
    <row r="44" spans="2:15" x14ac:dyDescent="0.2">
      <c r="B44" s="9" t="s">
        <v>32</v>
      </c>
      <c r="C44" s="59">
        <v>9</v>
      </c>
      <c r="D44" s="59">
        <v>7</v>
      </c>
      <c r="E44" s="59">
        <v>7</v>
      </c>
      <c r="F44" s="59">
        <v>9</v>
      </c>
      <c r="G44" s="13"/>
      <c r="K44" s="35"/>
      <c r="L44" s="35"/>
      <c r="M44" s="35"/>
      <c r="N44" s="35"/>
      <c r="O44" s="35"/>
    </row>
    <row r="45" spans="2:15" x14ac:dyDescent="0.2">
      <c r="B45" s="9" t="s">
        <v>33</v>
      </c>
      <c r="C45" s="59">
        <v>7.5</v>
      </c>
      <c r="D45" s="59">
        <v>7</v>
      </c>
      <c r="E45" s="59">
        <v>7</v>
      </c>
      <c r="F45" s="59">
        <v>6</v>
      </c>
      <c r="G45" s="13"/>
      <c r="K45" s="35"/>
      <c r="L45" s="35"/>
      <c r="M45" s="35"/>
      <c r="N45" s="35"/>
      <c r="O45" s="35"/>
    </row>
    <row r="46" spans="2:15" x14ac:dyDescent="0.2">
      <c r="B46" s="9" t="s">
        <v>34</v>
      </c>
      <c r="C46" s="59">
        <v>8</v>
      </c>
      <c r="D46" s="59">
        <v>8</v>
      </c>
      <c r="E46" s="59">
        <v>8.5</v>
      </c>
      <c r="F46" s="59">
        <v>9</v>
      </c>
      <c r="G46" s="13"/>
      <c r="K46" s="35"/>
      <c r="L46" s="35"/>
      <c r="M46" s="35"/>
      <c r="N46" s="35"/>
      <c r="O46" s="35"/>
    </row>
    <row r="47" spans="2:15" x14ac:dyDescent="0.2">
      <c r="B47" s="9" t="s">
        <v>44</v>
      </c>
      <c r="C47" s="59">
        <v>9</v>
      </c>
      <c r="D47" s="59">
        <v>8</v>
      </c>
      <c r="E47" s="59">
        <v>9</v>
      </c>
      <c r="F47" s="59">
        <v>9</v>
      </c>
      <c r="G47" s="13"/>
      <c r="K47" s="35"/>
      <c r="L47" s="35"/>
      <c r="M47" s="35"/>
      <c r="N47" s="35"/>
      <c r="O47" s="35"/>
    </row>
    <row r="48" spans="2:15" x14ac:dyDescent="0.2">
      <c r="B48" s="9" t="s">
        <v>45</v>
      </c>
      <c r="C48" s="59">
        <v>8</v>
      </c>
      <c r="D48" s="59">
        <v>6.5</v>
      </c>
      <c r="E48" s="59">
        <v>7</v>
      </c>
      <c r="F48" s="59">
        <v>6.5</v>
      </c>
      <c r="G48" s="13"/>
      <c r="K48" s="35"/>
      <c r="L48" s="35"/>
      <c r="M48" s="35"/>
      <c r="N48" s="35"/>
      <c r="O48" s="35"/>
    </row>
    <row r="49" spans="2:15" x14ac:dyDescent="0.2">
      <c r="B49" s="9" t="s">
        <v>46</v>
      </c>
      <c r="C49" s="59">
        <v>8</v>
      </c>
      <c r="D49" s="59">
        <v>7.5</v>
      </c>
      <c r="E49" s="59">
        <v>7</v>
      </c>
      <c r="F49" s="59">
        <v>7</v>
      </c>
      <c r="G49" s="13"/>
      <c r="K49" s="35"/>
      <c r="L49" s="35"/>
      <c r="M49" s="35"/>
      <c r="N49" s="35"/>
      <c r="O49" s="35"/>
    </row>
    <row r="50" spans="2:15" x14ac:dyDescent="0.2">
      <c r="B50" s="9" t="s">
        <v>47</v>
      </c>
      <c r="C50" s="59">
        <v>8</v>
      </c>
      <c r="D50" s="59">
        <v>7</v>
      </c>
      <c r="E50" s="59">
        <v>8</v>
      </c>
      <c r="F50" s="59">
        <v>8</v>
      </c>
      <c r="G50" s="13"/>
      <c r="K50" s="35"/>
      <c r="L50" s="35"/>
      <c r="M50" s="35"/>
      <c r="N50" s="35"/>
      <c r="O50" s="35"/>
    </row>
    <row r="51" spans="2:15" x14ac:dyDescent="0.2">
      <c r="B51" s="9" t="s">
        <v>88</v>
      </c>
      <c r="C51" s="59">
        <v>7.5</v>
      </c>
      <c r="D51" s="59">
        <v>6</v>
      </c>
      <c r="E51" s="59">
        <v>6</v>
      </c>
      <c r="F51" s="59">
        <v>5.5</v>
      </c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158.5</v>
      </c>
      <c r="D52" s="13">
        <f>SUM(D32:D51)</f>
        <v>138</v>
      </c>
      <c r="E52" s="13">
        <f>SUM(E32:E51)</f>
        <v>131.5</v>
      </c>
      <c r="F52" s="13">
        <f>SUM(F32:F51)*2</f>
        <v>278</v>
      </c>
      <c r="G52" s="56">
        <f>SUM(C52:F52)/C25</f>
        <v>35.299999999999997</v>
      </c>
    </row>
    <row r="53" spans="2:15" x14ac:dyDescent="0.2">
      <c r="B53" s="14" t="s">
        <v>16</v>
      </c>
      <c r="C53" s="15">
        <f>C52/C25</f>
        <v>7.9249999999999998</v>
      </c>
      <c r="D53" s="15">
        <f>D52/C25</f>
        <v>6.9</v>
      </c>
      <c r="E53" s="15">
        <f>E52/C25</f>
        <v>6.5750000000000002</v>
      </c>
      <c r="F53" s="15">
        <f>F52/C25</f>
        <v>13.9</v>
      </c>
      <c r="G53" s="57">
        <f>SUM(C53:F53)</f>
        <v>35.299999999999997</v>
      </c>
    </row>
    <row r="55" spans="2:15" ht="21" x14ac:dyDescent="0.25">
      <c r="B55" s="2" t="s">
        <v>80</v>
      </c>
      <c r="G55" s="2"/>
    </row>
    <row r="56" spans="2:15" ht="21" x14ac:dyDescent="0.25">
      <c r="B56" s="2" t="s">
        <v>81</v>
      </c>
      <c r="C56" s="3"/>
      <c r="D56" s="3"/>
      <c r="E56" s="3"/>
      <c r="F56" s="3"/>
      <c r="G56" s="2"/>
    </row>
    <row r="57" spans="2:15" ht="21" x14ac:dyDescent="0.25">
      <c r="B57" s="3" t="s">
        <v>173</v>
      </c>
      <c r="C57" s="3"/>
      <c r="D57" s="3"/>
      <c r="E57" s="3"/>
      <c r="F57" s="3"/>
      <c r="G57" s="3"/>
    </row>
    <row r="58" spans="2:15" ht="21" x14ac:dyDescent="0.25">
      <c r="B58" s="3" t="s">
        <v>178</v>
      </c>
      <c r="C58" s="3"/>
      <c r="D58" s="3"/>
      <c r="E58" s="3"/>
      <c r="F58" s="3"/>
      <c r="G58" s="3"/>
    </row>
    <row r="59" spans="2:15" ht="21" x14ac:dyDescent="0.25">
      <c r="B59" s="3"/>
      <c r="C59" s="3"/>
      <c r="D59" s="3"/>
      <c r="E59" s="3"/>
      <c r="F59" s="3"/>
      <c r="G59" s="3"/>
    </row>
    <row r="60" spans="2:15" ht="21" x14ac:dyDescent="0.25">
      <c r="B60" s="2" t="s">
        <v>82</v>
      </c>
      <c r="C60" s="3"/>
      <c r="D60" s="3"/>
      <c r="E60" s="3"/>
      <c r="F60" s="3"/>
      <c r="G60" s="2"/>
    </row>
    <row r="61" spans="2:15" ht="21" x14ac:dyDescent="0.25">
      <c r="B61" s="3" t="s">
        <v>181</v>
      </c>
      <c r="C61" s="3"/>
      <c r="D61" s="3"/>
      <c r="E61" s="3"/>
      <c r="F61" s="3"/>
      <c r="G61" s="3"/>
    </row>
    <row r="62" spans="2:15" ht="21" x14ac:dyDescent="0.25">
      <c r="B62" s="3" t="s">
        <v>177</v>
      </c>
      <c r="C62" s="3"/>
      <c r="D62" s="3"/>
      <c r="E62" s="3"/>
      <c r="F62" s="3"/>
      <c r="G62" s="2"/>
    </row>
    <row r="63" spans="2:15" ht="21" x14ac:dyDescent="0.25">
      <c r="B63" s="2" t="s">
        <v>83</v>
      </c>
      <c r="C63" s="3"/>
      <c r="D63" s="3"/>
      <c r="E63" s="3"/>
      <c r="F63" s="3"/>
      <c r="G63" s="2"/>
    </row>
    <row r="64" spans="2:15" ht="21" x14ac:dyDescent="0.25">
      <c r="B64" s="3" t="s">
        <v>174</v>
      </c>
      <c r="C64" s="3"/>
      <c r="D64" s="3"/>
      <c r="E64" s="3"/>
      <c r="F64" s="3"/>
      <c r="G64" s="3"/>
    </row>
    <row r="65" spans="2:7" ht="21" x14ac:dyDescent="0.25">
      <c r="B65" s="3" t="s">
        <v>180</v>
      </c>
      <c r="C65" s="3"/>
      <c r="D65" s="3"/>
      <c r="E65" s="3"/>
      <c r="F65" s="3"/>
      <c r="G65" s="3"/>
    </row>
    <row r="66" spans="2:7" ht="21" x14ac:dyDescent="0.25">
      <c r="B66" s="2" t="s">
        <v>84</v>
      </c>
      <c r="C66" s="3"/>
      <c r="D66" s="3"/>
      <c r="E66" s="3"/>
      <c r="F66" s="3"/>
      <c r="G66" s="2"/>
    </row>
    <row r="67" spans="2:7" ht="21" x14ac:dyDescent="0.25">
      <c r="B67" s="3" t="s">
        <v>175</v>
      </c>
      <c r="C67" s="3"/>
      <c r="D67" s="3"/>
      <c r="E67" s="3"/>
      <c r="F67" s="3"/>
      <c r="G67" s="3"/>
    </row>
    <row r="68" spans="2:7" ht="21" x14ac:dyDescent="0.25">
      <c r="B68" s="3" t="s">
        <v>176</v>
      </c>
      <c r="C68" s="3"/>
      <c r="G68" s="3"/>
    </row>
    <row r="69" spans="2:7" ht="21" x14ac:dyDescent="0.25">
      <c r="B69" s="3" t="s">
        <v>179</v>
      </c>
      <c r="D69" s="3"/>
      <c r="E69" s="3"/>
      <c r="F69" s="3"/>
      <c r="G69" s="3"/>
    </row>
    <row r="70" spans="2:7" ht="21" x14ac:dyDescent="0.25">
      <c r="B70" s="3" t="s">
        <v>182</v>
      </c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38" priority="13" operator="greaterThan">
      <formula>10</formula>
    </cfRule>
  </conditionalFormatting>
  <conditionalFormatting sqref="C32:F51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5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8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29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0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78797-6D78-49F2-ACA9-44B79D348A56}">
  <dimension ref="B5:O138"/>
  <sheetViews>
    <sheetView topLeftCell="A52" zoomScaleNormal="60" workbookViewId="0">
      <selection activeCell="B71" sqref="B71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0" width="11.5" style="1" bestFit="1" customWidth="1"/>
    <col min="11" max="13" width="13.6640625" style="1" bestFit="1" customWidth="1"/>
    <col min="14" max="14" width="11.5" style="1" bestFit="1" customWidth="1"/>
    <col min="15" max="16384" width="8.83203125" style="1"/>
  </cols>
  <sheetData>
    <row r="5" spans="2:6" ht="21" x14ac:dyDescent="0.25">
      <c r="B5" s="2" t="s">
        <v>61</v>
      </c>
      <c r="C5" s="76" t="s">
        <v>28</v>
      </c>
      <c r="D5" s="61"/>
      <c r="E5" s="64"/>
      <c r="F5" s="64"/>
    </row>
    <row r="6" spans="2:6" ht="21" x14ac:dyDescent="0.25">
      <c r="B6" s="2" t="s">
        <v>62</v>
      </c>
      <c r="C6" s="5" t="s">
        <v>130</v>
      </c>
      <c r="D6" s="67"/>
      <c r="E6" s="3"/>
      <c r="F6" s="3"/>
    </row>
    <row r="7" spans="2:6" ht="21" x14ac:dyDescent="0.25">
      <c r="B7" s="2" t="s">
        <v>63</v>
      </c>
      <c r="C7" s="5" t="s">
        <v>131</v>
      </c>
      <c r="D7" s="61"/>
      <c r="E7" s="3"/>
      <c r="F7" s="3"/>
    </row>
    <row r="8" spans="2:6" ht="21" x14ac:dyDescent="0.25">
      <c r="B8" s="2" t="s">
        <v>64</v>
      </c>
      <c r="C8" s="5" t="s">
        <v>132</v>
      </c>
      <c r="D8" s="61"/>
      <c r="E8" s="3"/>
      <c r="F8" s="3"/>
    </row>
    <row r="9" spans="2:6" ht="21" x14ac:dyDescent="0.25">
      <c r="B9" s="2" t="s">
        <v>65</v>
      </c>
      <c r="C9" s="5" t="s">
        <v>133</v>
      </c>
      <c r="D9" s="61"/>
      <c r="E9" s="3"/>
      <c r="F9" s="3"/>
    </row>
    <row r="10" spans="2:6" ht="21" x14ac:dyDescent="0.25">
      <c r="B10" s="2" t="s">
        <v>66</v>
      </c>
      <c r="C10" s="5" t="s">
        <v>134</v>
      </c>
      <c r="D10" s="61"/>
      <c r="E10" s="3"/>
      <c r="F10" s="3"/>
    </row>
    <row r="11" spans="2:6" ht="21" x14ac:dyDescent="0.25">
      <c r="B11" s="2" t="s">
        <v>67</v>
      </c>
      <c r="C11" s="5" t="s">
        <v>135</v>
      </c>
      <c r="D11" s="61"/>
      <c r="E11" s="3"/>
      <c r="F11" s="3"/>
    </row>
    <row r="12" spans="2:6" ht="21" x14ac:dyDescent="0.25">
      <c r="B12" s="2" t="s">
        <v>79</v>
      </c>
      <c r="C12" s="5" t="s">
        <v>136</v>
      </c>
      <c r="D12" s="61"/>
      <c r="E12" s="3"/>
      <c r="F12" s="3"/>
    </row>
    <row r="13" spans="2:6" ht="21" x14ac:dyDescent="0.25">
      <c r="B13" s="2" t="s">
        <v>68</v>
      </c>
      <c r="C13" s="5" t="s">
        <v>137</v>
      </c>
      <c r="D13" s="61"/>
      <c r="E13" s="3"/>
      <c r="F13" s="3"/>
    </row>
    <row r="14" spans="2:6" ht="21" x14ac:dyDescent="0.25">
      <c r="B14" s="2" t="s">
        <v>69</v>
      </c>
      <c r="C14" s="5" t="s">
        <v>138</v>
      </c>
      <c r="D14" s="61"/>
      <c r="E14" s="3"/>
      <c r="F14" s="3"/>
    </row>
    <row r="15" spans="2:6" ht="21" x14ac:dyDescent="0.25">
      <c r="B15" s="2" t="s">
        <v>70</v>
      </c>
      <c r="C15" s="74" t="s">
        <v>139</v>
      </c>
      <c r="D15" s="61"/>
      <c r="E15" s="3"/>
      <c r="F15" s="3"/>
    </row>
    <row r="16" spans="2:6" ht="21" x14ac:dyDescent="0.25">
      <c r="B16" s="2" t="s">
        <v>71</v>
      </c>
      <c r="C16" s="74"/>
      <c r="D16" s="61"/>
      <c r="E16" s="3"/>
      <c r="F16" s="3"/>
    </row>
    <row r="17" spans="2:15" ht="21" x14ac:dyDescent="0.25">
      <c r="B17" s="2" t="s">
        <v>72</v>
      </c>
      <c r="C17" s="74"/>
      <c r="D17" s="61"/>
      <c r="E17" s="3"/>
      <c r="F17" s="3"/>
    </row>
    <row r="18" spans="2:15" ht="21" x14ac:dyDescent="0.25">
      <c r="B18" s="2" t="s">
        <v>73</v>
      </c>
      <c r="C18" s="74" t="s">
        <v>140</v>
      </c>
      <c r="D18" s="61"/>
      <c r="E18" s="3"/>
      <c r="F18" s="3"/>
    </row>
    <row r="19" spans="2:15" ht="21" x14ac:dyDescent="0.25">
      <c r="B19" s="2" t="s">
        <v>74</v>
      </c>
      <c r="C19" s="74" t="s">
        <v>141</v>
      </c>
      <c r="D19" s="61"/>
      <c r="E19" s="3"/>
      <c r="F19" s="3"/>
    </row>
    <row r="20" spans="2:15" ht="21" x14ac:dyDescent="0.25">
      <c r="B20" s="2" t="s">
        <v>75</v>
      </c>
      <c r="C20" s="77" t="s">
        <v>142</v>
      </c>
      <c r="D20" s="65"/>
      <c r="E20" s="3"/>
      <c r="F20" s="3"/>
    </row>
    <row r="21" spans="2:15" ht="21" x14ac:dyDescent="0.25">
      <c r="B21" s="2" t="s">
        <v>76</v>
      </c>
      <c r="C21" s="74" t="s">
        <v>143</v>
      </c>
      <c r="D21" s="61"/>
      <c r="E21" s="3"/>
      <c r="F21" s="3"/>
    </row>
    <row r="22" spans="2:15" ht="21" x14ac:dyDescent="0.25">
      <c r="B22" s="2" t="s">
        <v>77</v>
      </c>
      <c r="C22" s="74" t="s">
        <v>144</v>
      </c>
      <c r="D22" s="61"/>
      <c r="E22" s="3"/>
      <c r="F22" s="3"/>
    </row>
    <row r="23" spans="2:15" s="5" customFormat="1" ht="17" customHeight="1" x14ac:dyDescent="0.25">
      <c r="B23" s="2" t="s">
        <v>78</v>
      </c>
      <c r="C23" s="74" t="s">
        <v>115</v>
      </c>
      <c r="D23" s="61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20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56</v>
      </c>
      <c r="D27" s="7" t="s">
        <v>57</v>
      </c>
      <c r="E27" s="46" t="s">
        <v>58</v>
      </c>
      <c r="F27" s="7" t="s">
        <v>59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54</v>
      </c>
      <c r="F28" s="9" t="s">
        <v>30</v>
      </c>
      <c r="G28" s="52" t="s">
        <v>41</v>
      </c>
    </row>
    <row r="29" spans="2:15" x14ac:dyDescent="0.2">
      <c r="B29" s="8"/>
      <c r="C29" s="9" t="s">
        <v>52</v>
      </c>
      <c r="D29" s="9" t="s">
        <v>52</v>
      </c>
      <c r="E29" s="9" t="s">
        <v>52</v>
      </c>
      <c r="F29" s="9" t="s">
        <v>53</v>
      </c>
      <c r="G29" s="52" t="s">
        <v>51</v>
      </c>
    </row>
    <row r="30" spans="2:15" x14ac:dyDescent="0.2">
      <c r="B30" s="8"/>
      <c r="C30" s="9"/>
      <c r="D30" s="9"/>
      <c r="E30" s="9"/>
      <c r="F30" s="9"/>
      <c r="G30" s="52" t="s">
        <v>50</v>
      </c>
      <c r="K30" s="51" t="s">
        <v>0</v>
      </c>
      <c r="L30" s="51" t="s">
        <v>21</v>
      </c>
      <c r="M30" s="51" t="s">
        <v>48</v>
      </c>
      <c r="N30" s="51" t="s">
        <v>42</v>
      </c>
      <c r="O30" s="51" t="s">
        <v>49</v>
      </c>
    </row>
    <row r="31" spans="2:15" x14ac:dyDescent="0.2">
      <c r="B31" s="10"/>
      <c r="C31" s="11"/>
      <c r="D31" s="11"/>
      <c r="E31" s="11"/>
      <c r="F31" s="11"/>
      <c r="G31" s="53" t="s">
        <v>43</v>
      </c>
      <c r="J31" s="1" t="str">
        <f>B32</f>
        <v>Kock 1</v>
      </c>
      <c r="K31" s="51">
        <f t="shared" ref="K31:N36" si="0">C32</f>
        <v>6</v>
      </c>
      <c r="L31" s="51">
        <f t="shared" si="0"/>
        <v>5</v>
      </c>
      <c r="M31" s="51">
        <f t="shared" si="0"/>
        <v>5</v>
      </c>
      <c r="N31" s="51">
        <f t="shared" si="0"/>
        <v>6</v>
      </c>
      <c r="O31" s="51"/>
    </row>
    <row r="32" spans="2:15" x14ac:dyDescent="0.2">
      <c r="B32" s="11" t="s">
        <v>3</v>
      </c>
      <c r="C32" s="58">
        <v>6</v>
      </c>
      <c r="D32" s="58">
        <v>5</v>
      </c>
      <c r="E32" s="58">
        <v>5</v>
      </c>
      <c r="F32" s="58">
        <v>6</v>
      </c>
      <c r="G32" s="54"/>
      <c r="J32" s="1" t="str">
        <f t="shared" ref="J32:J36" si="1">B33</f>
        <v>Kock 2</v>
      </c>
      <c r="K32" s="51">
        <f t="shared" si="0"/>
        <v>7</v>
      </c>
      <c r="L32" s="51">
        <f t="shared" si="0"/>
        <v>7</v>
      </c>
      <c r="M32" s="51">
        <f t="shared" si="0"/>
        <v>6</v>
      </c>
      <c r="N32" s="51">
        <f t="shared" si="0"/>
        <v>4</v>
      </c>
      <c r="O32" s="51"/>
    </row>
    <row r="33" spans="2:15" x14ac:dyDescent="0.2">
      <c r="B33" s="9" t="s">
        <v>87</v>
      </c>
      <c r="C33" s="59">
        <v>7</v>
      </c>
      <c r="D33" s="59">
        <v>7</v>
      </c>
      <c r="E33" s="59">
        <v>6</v>
      </c>
      <c r="F33" s="59">
        <v>4</v>
      </c>
      <c r="G33" s="13"/>
      <c r="J33" s="1" t="str">
        <f t="shared" si="1"/>
        <v>Kock 3</v>
      </c>
      <c r="K33" s="51">
        <f t="shared" si="0"/>
        <v>5</v>
      </c>
      <c r="L33" s="51">
        <f t="shared" si="0"/>
        <v>4</v>
      </c>
      <c r="M33" s="51">
        <f t="shared" si="0"/>
        <v>4.5</v>
      </c>
      <c r="N33" s="51">
        <f t="shared" si="0"/>
        <v>5</v>
      </c>
      <c r="O33" s="51"/>
    </row>
    <row r="34" spans="2:15" x14ac:dyDescent="0.2">
      <c r="B34" s="9" t="s">
        <v>4</v>
      </c>
      <c r="C34" s="59">
        <v>5</v>
      </c>
      <c r="D34" s="59">
        <v>4</v>
      </c>
      <c r="E34" s="59">
        <v>4.5</v>
      </c>
      <c r="F34" s="59">
        <v>5</v>
      </c>
      <c r="G34" s="13"/>
      <c r="J34" s="1" t="str">
        <f t="shared" si="1"/>
        <v>Kock 4</v>
      </c>
      <c r="K34" s="51">
        <f t="shared" si="0"/>
        <v>7</v>
      </c>
      <c r="L34" s="51">
        <f t="shared" si="0"/>
        <v>6.5</v>
      </c>
      <c r="M34" s="51">
        <f t="shared" si="0"/>
        <v>6</v>
      </c>
      <c r="N34" s="51">
        <f t="shared" si="0"/>
        <v>6.5</v>
      </c>
      <c r="O34" s="51"/>
    </row>
    <row r="35" spans="2:15" x14ac:dyDescent="0.2">
      <c r="B35" s="9" t="s">
        <v>5</v>
      </c>
      <c r="C35" s="59">
        <v>7</v>
      </c>
      <c r="D35" s="59">
        <v>6.5</v>
      </c>
      <c r="E35" s="59">
        <v>6</v>
      </c>
      <c r="F35" s="59">
        <v>6.5</v>
      </c>
      <c r="G35" s="13"/>
      <c r="J35" s="1" t="str">
        <f t="shared" si="1"/>
        <v>Kock 5</v>
      </c>
      <c r="K35" s="51">
        <f t="shared" si="0"/>
        <v>6.5</v>
      </c>
      <c r="L35" s="51">
        <f t="shared" si="0"/>
        <v>5</v>
      </c>
      <c r="M35" s="51">
        <f t="shared" si="0"/>
        <v>4.5</v>
      </c>
      <c r="N35" s="51">
        <f t="shared" si="0"/>
        <v>5</v>
      </c>
      <c r="O35" s="51"/>
    </row>
    <row r="36" spans="2:15" x14ac:dyDescent="0.2">
      <c r="B36" s="9" t="s">
        <v>6</v>
      </c>
      <c r="C36" s="59">
        <v>6.5</v>
      </c>
      <c r="D36" s="59">
        <v>5</v>
      </c>
      <c r="E36" s="59">
        <v>4.5</v>
      </c>
      <c r="F36" s="59">
        <v>5</v>
      </c>
      <c r="G36" s="13"/>
      <c r="J36" s="1" t="str">
        <f t="shared" si="1"/>
        <v>Kock 6</v>
      </c>
      <c r="K36" s="51">
        <f t="shared" si="0"/>
        <v>6</v>
      </c>
      <c r="L36" s="51">
        <f t="shared" si="0"/>
        <v>7</v>
      </c>
      <c r="M36" s="51">
        <f t="shared" si="0"/>
        <v>7</v>
      </c>
      <c r="N36" s="51">
        <f t="shared" si="0"/>
        <v>4.5</v>
      </c>
      <c r="O36" s="51"/>
    </row>
    <row r="37" spans="2:15" x14ac:dyDescent="0.2">
      <c r="B37" s="9" t="s">
        <v>7</v>
      </c>
      <c r="C37" s="59">
        <v>6</v>
      </c>
      <c r="D37" s="59">
        <v>7</v>
      </c>
      <c r="E37" s="59">
        <v>7</v>
      </c>
      <c r="F37" s="59">
        <v>4.5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6</v>
      </c>
      <c r="D38" s="59">
        <v>5</v>
      </c>
      <c r="E38" s="59">
        <v>5</v>
      </c>
      <c r="F38" s="59">
        <v>6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7</v>
      </c>
      <c r="D39" s="59">
        <v>7</v>
      </c>
      <c r="E39" s="59">
        <v>7.5</v>
      </c>
      <c r="F39" s="59">
        <v>7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5</v>
      </c>
      <c r="D40" s="59">
        <v>4</v>
      </c>
      <c r="E40" s="59">
        <v>4</v>
      </c>
      <c r="F40" s="59">
        <v>4.5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7</v>
      </c>
      <c r="D41" s="59">
        <v>8</v>
      </c>
      <c r="E41" s="59">
        <v>7</v>
      </c>
      <c r="F41" s="59">
        <v>7.5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10</v>
      </c>
      <c r="D42" s="59">
        <v>7</v>
      </c>
      <c r="E42" s="59">
        <v>6</v>
      </c>
      <c r="F42" s="59">
        <v>8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8</v>
      </c>
      <c r="D43" s="59">
        <v>6</v>
      </c>
      <c r="E43" s="59">
        <v>6</v>
      </c>
      <c r="F43" s="59">
        <v>7.5</v>
      </c>
      <c r="G43" s="13"/>
      <c r="K43" s="35"/>
      <c r="L43" s="35"/>
      <c r="M43" s="35"/>
      <c r="N43" s="35"/>
      <c r="O43" s="35"/>
    </row>
    <row r="44" spans="2:15" x14ac:dyDescent="0.2">
      <c r="B44" s="9" t="s">
        <v>32</v>
      </c>
      <c r="C44" s="59">
        <v>6</v>
      </c>
      <c r="D44" s="59">
        <v>6</v>
      </c>
      <c r="E44" s="59">
        <v>6</v>
      </c>
      <c r="F44" s="59">
        <v>7</v>
      </c>
      <c r="G44" s="13"/>
      <c r="K44" s="35"/>
      <c r="L44" s="35"/>
      <c r="M44" s="35"/>
      <c r="N44" s="35"/>
      <c r="O44" s="35"/>
    </row>
    <row r="45" spans="2:15" x14ac:dyDescent="0.2">
      <c r="B45" s="9" t="s">
        <v>33</v>
      </c>
      <c r="C45" s="59">
        <v>6.5</v>
      </c>
      <c r="D45" s="59">
        <v>3.5</v>
      </c>
      <c r="E45" s="59">
        <v>4</v>
      </c>
      <c r="F45" s="59">
        <v>5</v>
      </c>
      <c r="G45" s="13"/>
      <c r="K45" s="35"/>
      <c r="L45" s="35"/>
      <c r="M45" s="35"/>
      <c r="N45" s="35"/>
      <c r="O45" s="35"/>
    </row>
    <row r="46" spans="2:15" x14ac:dyDescent="0.2">
      <c r="B46" s="9" t="s">
        <v>34</v>
      </c>
      <c r="C46" s="59">
        <v>7</v>
      </c>
      <c r="D46" s="59">
        <v>6</v>
      </c>
      <c r="E46" s="59">
        <v>6</v>
      </c>
      <c r="F46" s="59">
        <v>8</v>
      </c>
      <c r="G46" s="13"/>
      <c r="K46" s="35"/>
      <c r="L46" s="35"/>
      <c r="M46" s="35"/>
      <c r="N46" s="35"/>
      <c r="O46" s="35"/>
    </row>
    <row r="47" spans="2:15" x14ac:dyDescent="0.2">
      <c r="B47" s="9" t="s">
        <v>44</v>
      </c>
      <c r="C47" s="59">
        <v>5.5</v>
      </c>
      <c r="D47" s="59">
        <v>5.5</v>
      </c>
      <c r="E47" s="59">
        <v>6</v>
      </c>
      <c r="F47" s="59">
        <v>6</v>
      </c>
      <c r="G47" s="13"/>
      <c r="K47" s="35"/>
      <c r="L47" s="35"/>
      <c r="M47" s="35"/>
      <c r="N47" s="35"/>
      <c r="O47" s="35"/>
    </row>
    <row r="48" spans="2:15" x14ac:dyDescent="0.2">
      <c r="B48" s="9" t="s">
        <v>45</v>
      </c>
      <c r="C48" s="59">
        <v>6</v>
      </c>
      <c r="D48" s="59">
        <v>6.5</v>
      </c>
      <c r="E48" s="59">
        <v>6</v>
      </c>
      <c r="F48" s="59">
        <v>5.5</v>
      </c>
      <c r="G48" s="13"/>
      <c r="K48" s="35"/>
      <c r="L48" s="35"/>
      <c r="M48" s="35"/>
      <c r="N48" s="35"/>
      <c r="O48" s="35"/>
    </row>
    <row r="49" spans="2:15" x14ac:dyDescent="0.2">
      <c r="B49" s="9" t="s">
        <v>46</v>
      </c>
      <c r="C49" s="59">
        <v>5.5</v>
      </c>
      <c r="D49" s="59">
        <v>6.5</v>
      </c>
      <c r="E49" s="59">
        <v>6</v>
      </c>
      <c r="F49" s="59">
        <v>6.5</v>
      </c>
      <c r="G49" s="13"/>
      <c r="K49" s="35"/>
      <c r="L49" s="35"/>
      <c r="M49" s="35"/>
      <c r="N49" s="35"/>
      <c r="O49" s="35"/>
    </row>
    <row r="50" spans="2:15" x14ac:dyDescent="0.2">
      <c r="B50" s="9" t="s">
        <v>47</v>
      </c>
      <c r="C50" s="59">
        <v>4.5</v>
      </c>
      <c r="D50" s="59">
        <v>4</v>
      </c>
      <c r="E50" s="59">
        <v>4</v>
      </c>
      <c r="F50" s="59">
        <v>6</v>
      </c>
      <c r="G50" s="13"/>
      <c r="K50" s="35"/>
      <c r="L50" s="35"/>
      <c r="M50" s="35"/>
      <c r="N50" s="35"/>
      <c r="O50" s="35"/>
    </row>
    <row r="51" spans="2:15" x14ac:dyDescent="0.2">
      <c r="B51" s="9" t="s">
        <v>88</v>
      </c>
      <c r="C51" s="59">
        <v>5.5</v>
      </c>
      <c r="D51" s="59">
        <v>4.5</v>
      </c>
      <c r="E51" s="59">
        <v>4</v>
      </c>
      <c r="F51" s="59">
        <v>4</v>
      </c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127</v>
      </c>
      <c r="D52" s="13">
        <f>SUM(D32:D51)</f>
        <v>114</v>
      </c>
      <c r="E52" s="13">
        <f>SUM(E32:E51)</f>
        <v>110.5</v>
      </c>
      <c r="F52" s="13">
        <f>SUM(F32:F51)*2</f>
        <v>239</v>
      </c>
      <c r="G52" s="56">
        <f>SUM(C52:F52)/C25</f>
        <v>29.524999999999999</v>
      </c>
    </row>
    <row r="53" spans="2:15" x14ac:dyDescent="0.2">
      <c r="B53" s="14" t="s">
        <v>16</v>
      </c>
      <c r="C53" s="15">
        <f>C52/C25</f>
        <v>6.35</v>
      </c>
      <c r="D53" s="15">
        <f>D52/C25</f>
        <v>5.7</v>
      </c>
      <c r="E53" s="15">
        <f>E52/C25</f>
        <v>5.5250000000000004</v>
      </c>
      <c r="F53" s="15">
        <f>F52/C25</f>
        <v>11.95</v>
      </c>
      <c r="G53" s="57">
        <f>SUM(C53:F53)</f>
        <v>29.525000000000002</v>
      </c>
    </row>
    <row r="55" spans="2:15" ht="21" x14ac:dyDescent="0.25">
      <c r="B55" s="2" t="s">
        <v>80</v>
      </c>
    </row>
    <row r="56" spans="2:15" ht="21" x14ac:dyDescent="0.25">
      <c r="B56" s="2" t="s">
        <v>81</v>
      </c>
      <c r="C56" s="3"/>
      <c r="D56" s="3"/>
      <c r="E56" s="3"/>
      <c r="F56" s="3"/>
    </row>
    <row r="57" spans="2:15" ht="21" x14ac:dyDescent="0.25">
      <c r="B57" s="3" t="s">
        <v>192</v>
      </c>
      <c r="C57" s="3"/>
      <c r="D57" s="3"/>
      <c r="E57" s="3"/>
      <c r="F57" s="3"/>
    </row>
    <row r="58" spans="2:15" ht="21" x14ac:dyDescent="0.25">
      <c r="B58" s="3" t="s">
        <v>186</v>
      </c>
      <c r="C58" s="3"/>
      <c r="D58" s="3"/>
      <c r="E58" s="3"/>
      <c r="F58" s="3"/>
    </row>
    <row r="59" spans="2:15" ht="21" x14ac:dyDescent="0.25">
      <c r="B59" s="3" t="s">
        <v>190</v>
      </c>
      <c r="C59" s="3"/>
      <c r="D59" s="3"/>
      <c r="E59" s="3"/>
      <c r="F59" s="3"/>
    </row>
    <row r="60" spans="2:15" ht="21" x14ac:dyDescent="0.25">
      <c r="B60" s="2" t="s">
        <v>82</v>
      </c>
      <c r="C60" s="3"/>
      <c r="D60" s="3"/>
      <c r="E60" s="3"/>
      <c r="F60" s="3"/>
    </row>
    <row r="61" spans="2:15" ht="21" x14ac:dyDescent="0.25">
      <c r="B61" s="3" t="s">
        <v>183</v>
      </c>
      <c r="C61" s="3"/>
      <c r="D61" s="3"/>
      <c r="E61" s="3"/>
      <c r="F61" s="3"/>
    </row>
    <row r="62" spans="2:15" ht="21" x14ac:dyDescent="0.25">
      <c r="B62" s="3" t="s">
        <v>187</v>
      </c>
      <c r="C62" s="3"/>
      <c r="D62" s="3"/>
      <c r="E62" s="3"/>
      <c r="F62" s="3"/>
    </row>
    <row r="63" spans="2:15" ht="21" x14ac:dyDescent="0.25">
      <c r="B63" s="2" t="s">
        <v>83</v>
      </c>
      <c r="C63" s="3"/>
      <c r="D63" s="3"/>
      <c r="E63" s="3"/>
      <c r="F63" s="3"/>
    </row>
    <row r="64" spans="2:15" ht="21" x14ac:dyDescent="0.25">
      <c r="B64" s="3" t="s">
        <v>184</v>
      </c>
      <c r="C64" s="3"/>
      <c r="D64" s="3"/>
      <c r="E64" s="3"/>
      <c r="F64" s="3"/>
    </row>
    <row r="65" spans="2:7" ht="21" x14ac:dyDescent="0.25">
      <c r="B65" s="3" t="s">
        <v>188</v>
      </c>
      <c r="C65" s="3"/>
      <c r="D65" s="3"/>
      <c r="E65" s="3"/>
      <c r="F65" s="3"/>
    </row>
    <row r="66" spans="2:7" ht="21" x14ac:dyDescent="0.25">
      <c r="B66" s="2" t="s">
        <v>84</v>
      </c>
      <c r="C66" s="3"/>
      <c r="D66" s="3"/>
      <c r="E66" s="3"/>
      <c r="F66" s="3"/>
    </row>
    <row r="67" spans="2:7" ht="21" x14ac:dyDescent="0.25">
      <c r="B67" s="3" t="s">
        <v>185</v>
      </c>
      <c r="C67" s="3"/>
      <c r="D67" s="3"/>
      <c r="E67" s="3"/>
      <c r="F67" s="3"/>
    </row>
    <row r="68" spans="2:7" ht="21" x14ac:dyDescent="0.25">
      <c r="B68" s="3" t="s">
        <v>189</v>
      </c>
      <c r="C68" s="3"/>
    </row>
    <row r="69" spans="2:7" ht="21" x14ac:dyDescent="0.25">
      <c r="B69" s="3" t="s">
        <v>191</v>
      </c>
      <c r="D69" s="3"/>
      <c r="E69" s="3"/>
      <c r="F69" s="3"/>
      <c r="G69" s="3"/>
    </row>
    <row r="70" spans="2:7" ht="21" x14ac:dyDescent="0.25">
      <c r="B70" s="3" t="s">
        <v>193</v>
      </c>
      <c r="C70" s="3"/>
      <c r="D70" s="3"/>
      <c r="E70" s="3"/>
      <c r="F70" s="3"/>
      <c r="G70" s="3"/>
    </row>
    <row r="71" spans="2:7" ht="21" x14ac:dyDescent="0.25">
      <c r="B71" s="3"/>
      <c r="C71" s="3"/>
      <c r="D71" s="3"/>
      <c r="E71" s="3"/>
      <c r="F71" s="3"/>
      <c r="G71" s="2"/>
    </row>
    <row r="72" spans="2:7" ht="21" x14ac:dyDescent="0.25">
      <c r="B72" s="3"/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25" priority="13" operator="greaterThan">
      <formula>10</formula>
    </cfRule>
  </conditionalFormatting>
  <conditionalFormatting sqref="C32:F51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5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8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29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0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C175-9E89-4846-A730-645AFA7183E7}">
  <dimension ref="B5:O138"/>
  <sheetViews>
    <sheetView tabSelected="1" topLeftCell="A55" zoomScale="125" zoomScaleNormal="60" workbookViewId="0">
      <selection activeCell="B73" sqref="B73"/>
    </sheetView>
  </sheetViews>
  <sheetFormatPr baseColWidth="10" defaultColWidth="8.83203125" defaultRowHeight="16" x14ac:dyDescent="0.2"/>
  <cols>
    <col min="1" max="1" width="4.33203125" style="1" customWidth="1"/>
    <col min="2" max="2" width="22.33203125" style="1" customWidth="1"/>
    <col min="3" max="4" width="15.6640625" style="1" customWidth="1"/>
    <col min="5" max="5" width="16.1640625" style="1" customWidth="1"/>
    <col min="6" max="6" width="22.5" style="1" customWidth="1"/>
    <col min="7" max="7" width="40.33203125" style="1" customWidth="1"/>
    <col min="8" max="8" width="8.33203125" style="1" customWidth="1"/>
    <col min="9" max="9" width="8.83203125" style="1"/>
    <col min="10" max="10" width="11.5" style="1" bestFit="1" customWidth="1"/>
    <col min="11" max="13" width="13.6640625" style="1" bestFit="1" customWidth="1"/>
    <col min="14" max="14" width="11.5" style="1" bestFit="1" customWidth="1"/>
    <col min="15" max="16384" width="8.83203125" style="1"/>
  </cols>
  <sheetData>
    <row r="5" spans="2:6" ht="21" x14ac:dyDescent="0.25">
      <c r="B5" s="2" t="s">
        <v>61</v>
      </c>
      <c r="C5" s="76" t="s">
        <v>85</v>
      </c>
      <c r="D5" s="61"/>
      <c r="E5" s="64"/>
      <c r="F5" s="64"/>
    </row>
    <row r="6" spans="2:6" ht="21" x14ac:dyDescent="0.25">
      <c r="B6" s="2" t="s">
        <v>62</v>
      </c>
      <c r="C6" s="5" t="s">
        <v>106</v>
      </c>
      <c r="D6" s="67"/>
      <c r="E6" s="3"/>
      <c r="F6" s="3"/>
    </row>
    <row r="7" spans="2:6" ht="21" x14ac:dyDescent="0.25">
      <c r="B7" s="2" t="s">
        <v>63</v>
      </c>
      <c r="C7" s="5"/>
      <c r="D7" s="61"/>
      <c r="E7" s="3"/>
      <c r="F7" s="3"/>
    </row>
    <row r="8" spans="2:6" ht="21" x14ac:dyDescent="0.25">
      <c r="B8" s="2" t="s">
        <v>64</v>
      </c>
      <c r="C8" s="5" t="s">
        <v>132</v>
      </c>
      <c r="D8" s="61"/>
      <c r="E8" s="3"/>
      <c r="F8" s="3"/>
    </row>
    <row r="9" spans="2:6" ht="21" x14ac:dyDescent="0.25">
      <c r="B9" s="2" t="s">
        <v>65</v>
      </c>
      <c r="C9" s="5" t="s">
        <v>145</v>
      </c>
      <c r="D9" s="61"/>
      <c r="E9" s="3"/>
      <c r="F9" s="3"/>
    </row>
    <row r="10" spans="2:6" ht="21" x14ac:dyDescent="0.25">
      <c r="B10" s="2" t="s">
        <v>66</v>
      </c>
      <c r="C10" s="5" t="s">
        <v>109</v>
      </c>
      <c r="D10" s="61"/>
      <c r="E10" s="3"/>
      <c r="F10" s="3"/>
    </row>
    <row r="11" spans="2:6" ht="21" x14ac:dyDescent="0.25">
      <c r="B11" s="2" t="s">
        <v>67</v>
      </c>
      <c r="C11" s="5" t="s">
        <v>108</v>
      </c>
      <c r="D11" s="61"/>
      <c r="E11" s="3"/>
      <c r="F11" s="3"/>
    </row>
    <row r="12" spans="2:6" ht="21" x14ac:dyDescent="0.25">
      <c r="B12" s="2" t="s">
        <v>79</v>
      </c>
      <c r="C12" s="5" t="s">
        <v>147</v>
      </c>
      <c r="D12" s="61"/>
      <c r="E12" s="3"/>
      <c r="F12" s="3"/>
    </row>
    <row r="13" spans="2:6" ht="21" x14ac:dyDescent="0.25">
      <c r="C13" s="5" t="s">
        <v>146</v>
      </c>
      <c r="D13" s="61"/>
      <c r="E13" s="3"/>
      <c r="F13" s="3"/>
    </row>
    <row r="14" spans="2:6" ht="21" x14ac:dyDescent="0.25">
      <c r="B14" s="2" t="s">
        <v>68</v>
      </c>
      <c r="C14" s="5" t="s">
        <v>148</v>
      </c>
      <c r="D14" s="61"/>
      <c r="E14" s="3"/>
      <c r="F14" s="3"/>
    </row>
    <row r="15" spans="2:6" ht="21" x14ac:dyDescent="0.25">
      <c r="B15" s="2" t="s">
        <v>69</v>
      </c>
      <c r="C15" s="74" t="s">
        <v>112</v>
      </c>
      <c r="D15" s="61"/>
      <c r="E15" s="3"/>
      <c r="F15" s="3"/>
    </row>
    <row r="16" spans="2:6" ht="21" x14ac:dyDescent="0.25">
      <c r="B16" s="2" t="s">
        <v>70</v>
      </c>
      <c r="C16" s="74" t="s">
        <v>149</v>
      </c>
      <c r="D16" s="61"/>
      <c r="E16" s="3"/>
      <c r="F16" s="3"/>
    </row>
    <row r="17" spans="2:15" ht="21" x14ac:dyDescent="0.25">
      <c r="B17" s="2" t="s">
        <v>72</v>
      </c>
      <c r="C17" s="74"/>
      <c r="D17" s="61"/>
      <c r="E17" s="3"/>
      <c r="F17" s="3"/>
    </row>
    <row r="18" spans="2:15" ht="21" x14ac:dyDescent="0.25">
      <c r="B18" s="2" t="s">
        <v>73</v>
      </c>
      <c r="C18" s="74"/>
      <c r="D18" s="61"/>
      <c r="E18" s="3"/>
      <c r="F18" s="3"/>
    </row>
    <row r="19" spans="2:15" ht="21" x14ac:dyDescent="0.25">
      <c r="B19" s="2" t="s">
        <v>74</v>
      </c>
      <c r="C19" s="74" t="s">
        <v>114</v>
      </c>
      <c r="D19" s="61"/>
      <c r="E19" s="3"/>
      <c r="F19" s="3"/>
    </row>
    <row r="20" spans="2:15" ht="21" x14ac:dyDescent="0.25">
      <c r="B20" s="2" t="s">
        <v>75</v>
      </c>
      <c r="C20" s="74"/>
      <c r="D20" s="65"/>
      <c r="E20" s="3"/>
      <c r="F20" s="3"/>
    </row>
    <row r="21" spans="2:15" ht="21" x14ac:dyDescent="0.25">
      <c r="B21" s="2" t="s">
        <v>76</v>
      </c>
      <c r="C21" s="74"/>
      <c r="D21" s="61"/>
      <c r="E21" s="3"/>
      <c r="F21" s="3"/>
    </row>
    <row r="22" spans="2:15" ht="21" x14ac:dyDescent="0.25">
      <c r="B22" s="2" t="s">
        <v>77</v>
      </c>
      <c r="C22" s="74"/>
      <c r="D22" s="61"/>
      <c r="E22" s="3"/>
      <c r="F22" s="3"/>
    </row>
    <row r="23" spans="2:15" s="5" customFormat="1" ht="17" customHeight="1" x14ac:dyDescent="0.25">
      <c r="B23" s="2" t="s">
        <v>78</v>
      </c>
      <c r="C23" s="74" t="s">
        <v>115</v>
      </c>
      <c r="D23" s="61"/>
      <c r="E23" s="3"/>
      <c r="F23" s="3"/>
      <c r="G23" s="4"/>
    </row>
    <row r="24" spans="2:15" s="5" customFormat="1" ht="19" customHeight="1" x14ac:dyDescent="0.25">
      <c r="B24" s="2"/>
      <c r="C24" s="3"/>
      <c r="D24" s="3"/>
      <c r="E24" s="3"/>
      <c r="F24" s="3"/>
      <c r="G24" s="4"/>
    </row>
    <row r="25" spans="2:15" s="5" customFormat="1" ht="21" x14ac:dyDescent="0.25">
      <c r="B25" s="2" t="s">
        <v>20</v>
      </c>
      <c r="C25" s="45">
        <v>20</v>
      </c>
      <c r="D25" s="3"/>
      <c r="E25" s="3"/>
      <c r="F25" s="3"/>
      <c r="G25" s="4"/>
    </row>
    <row r="26" spans="2:15" x14ac:dyDescent="0.2">
      <c r="B26" s="6"/>
    </row>
    <row r="27" spans="2:15" x14ac:dyDescent="0.2">
      <c r="B27" s="7" t="s">
        <v>14</v>
      </c>
      <c r="C27" s="7" t="s">
        <v>56</v>
      </c>
      <c r="D27" s="7" t="s">
        <v>57</v>
      </c>
      <c r="E27" s="46" t="s">
        <v>58</v>
      </c>
      <c r="F27" s="7" t="s">
        <v>59</v>
      </c>
      <c r="G27" s="40" t="s">
        <v>15</v>
      </c>
    </row>
    <row r="28" spans="2:15" x14ac:dyDescent="0.2">
      <c r="B28" s="8"/>
      <c r="C28" s="9" t="s">
        <v>1</v>
      </c>
      <c r="D28" s="9" t="s">
        <v>2</v>
      </c>
      <c r="E28" s="9" t="s">
        <v>54</v>
      </c>
      <c r="F28" s="9" t="s">
        <v>30</v>
      </c>
      <c r="G28" s="52" t="s">
        <v>41</v>
      </c>
    </row>
    <row r="29" spans="2:15" x14ac:dyDescent="0.2">
      <c r="B29" s="8"/>
      <c r="C29" s="9" t="s">
        <v>52</v>
      </c>
      <c r="D29" s="9" t="s">
        <v>52</v>
      </c>
      <c r="E29" s="9" t="s">
        <v>52</v>
      </c>
      <c r="F29" s="9" t="s">
        <v>53</v>
      </c>
      <c r="G29" s="52" t="s">
        <v>51</v>
      </c>
    </row>
    <row r="30" spans="2:15" x14ac:dyDescent="0.2">
      <c r="B30" s="8"/>
      <c r="C30" s="9"/>
      <c r="D30" s="9"/>
      <c r="E30" s="9"/>
      <c r="F30" s="9"/>
      <c r="G30" s="52" t="s">
        <v>50</v>
      </c>
      <c r="K30" s="51" t="s">
        <v>0</v>
      </c>
      <c r="L30" s="51" t="s">
        <v>21</v>
      </c>
      <c r="M30" s="51" t="s">
        <v>48</v>
      </c>
      <c r="N30" s="51" t="s">
        <v>42</v>
      </c>
      <c r="O30" s="51" t="s">
        <v>49</v>
      </c>
    </row>
    <row r="31" spans="2:15" x14ac:dyDescent="0.2">
      <c r="B31" s="10"/>
      <c r="C31" s="11"/>
      <c r="D31" s="11"/>
      <c r="E31" s="11"/>
      <c r="F31" s="11"/>
      <c r="G31" s="53" t="s">
        <v>43</v>
      </c>
      <c r="J31" s="1" t="str">
        <f>B32</f>
        <v>Kock 1</v>
      </c>
      <c r="K31" s="51">
        <f t="shared" ref="K31:N36" si="0">C32</f>
        <v>5</v>
      </c>
      <c r="L31" s="51">
        <f t="shared" si="0"/>
        <v>5</v>
      </c>
      <c r="M31" s="51">
        <f t="shared" si="0"/>
        <v>5</v>
      </c>
      <c r="N31" s="51">
        <f t="shared" si="0"/>
        <v>5.5</v>
      </c>
      <c r="O31" s="51"/>
    </row>
    <row r="32" spans="2:15" x14ac:dyDescent="0.2">
      <c r="B32" s="11" t="s">
        <v>3</v>
      </c>
      <c r="C32" s="58">
        <v>5</v>
      </c>
      <c r="D32" s="58">
        <v>5</v>
      </c>
      <c r="E32" s="58">
        <v>5</v>
      </c>
      <c r="F32" s="58">
        <v>5.5</v>
      </c>
      <c r="G32" s="54"/>
      <c r="J32" s="1" t="str">
        <f t="shared" ref="J32:J36" si="1">B33</f>
        <v>Kock 2</v>
      </c>
      <c r="K32" s="51">
        <f t="shared" si="0"/>
        <v>7</v>
      </c>
      <c r="L32" s="51">
        <f t="shared" si="0"/>
        <v>6</v>
      </c>
      <c r="M32" s="51">
        <f t="shared" si="0"/>
        <v>5</v>
      </c>
      <c r="N32" s="51">
        <f t="shared" si="0"/>
        <v>6</v>
      </c>
      <c r="O32" s="51"/>
    </row>
    <row r="33" spans="2:15" x14ac:dyDescent="0.2">
      <c r="B33" s="9" t="s">
        <v>87</v>
      </c>
      <c r="C33" s="59">
        <v>7</v>
      </c>
      <c r="D33" s="59">
        <v>6</v>
      </c>
      <c r="E33" s="59">
        <v>5</v>
      </c>
      <c r="F33" s="59">
        <v>6</v>
      </c>
      <c r="G33" s="13"/>
      <c r="J33" s="1" t="str">
        <f t="shared" si="1"/>
        <v>Kock 3</v>
      </c>
      <c r="K33" s="51">
        <f t="shared" si="0"/>
        <v>7</v>
      </c>
      <c r="L33" s="51">
        <f t="shared" si="0"/>
        <v>7.5</v>
      </c>
      <c r="M33" s="51">
        <f t="shared" si="0"/>
        <v>6</v>
      </c>
      <c r="N33" s="51">
        <f t="shared" si="0"/>
        <v>7</v>
      </c>
      <c r="O33" s="51"/>
    </row>
    <row r="34" spans="2:15" x14ac:dyDescent="0.2">
      <c r="B34" s="9" t="s">
        <v>4</v>
      </c>
      <c r="C34" s="59">
        <v>7</v>
      </c>
      <c r="D34" s="59">
        <v>7.5</v>
      </c>
      <c r="E34" s="59">
        <v>6</v>
      </c>
      <c r="F34" s="59">
        <v>7</v>
      </c>
      <c r="G34" s="13"/>
      <c r="J34" s="1" t="str">
        <f t="shared" si="1"/>
        <v>Kock 4</v>
      </c>
      <c r="K34" s="51">
        <f t="shared" si="0"/>
        <v>7</v>
      </c>
      <c r="L34" s="51">
        <f t="shared" si="0"/>
        <v>7</v>
      </c>
      <c r="M34" s="51">
        <f t="shared" si="0"/>
        <v>7</v>
      </c>
      <c r="N34" s="51">
        <f t="shared" si="0"/>
        <v>7</v>
      </c>
      <c r="O34" s="51"/>
    </row>
    <row r="35" spans="2:15" x14ac:dyDescent="0.2">
      <c r="B35" s="9" t="s">
        <v>5</v>
      </c>
      <c r="C35" s="59">
        <v>7</v>
      </c>
      <c r="D35" s="59">
        <v>7</v>
      </c>
      <c r="E35" s="59">
        <v>7</v>
      </c>
      <c r="F35" s="59">
        <v>7</v>
      </c>
      <c r="G35" s="13"/>
      <c r="J35" s="1" t="str">
        <f t="shared" si="1"/>
        <v>Kock 5</v>
      </c>
      <c r="K35" s="51">
        <f t="shared" si="0"/>
        <v>3.5</v>
      </c>
      <c r="L35" s="51">
        <f t="shared" si="0"/>
        <v>5</v>
      </c>
      <c r="M35" s="51">
        <f t="shared" si="0"/>
        <v>5</v>
      </c>
      <c r="N35" s="51">
        <f t="shared" si="0"/>
        <v>3</v>
      </c>
      <c r="O35" s="51"/>
    </row>
    <row r="36" spans="2:15" x14ac:dyDescent="0.2">
      <c r="B36" s="9" t="s">
        <v>6</v>
      </c>
      <c r="C36" s="59">
        <v>3.5</v>
      </c>
      <c r="D36" s="59">
        <v>5</v>
      </c>
      <c r="E36" s="59">
        <v>5</v>
      </c>
      <c r="F36" s="59">
        <v>3</v>
      </c>
      <c r="G36" s="13"/>
      <c r="J36" s="1" t="str">
        <f t="shared" si="1"/>
        <v>Kock 6</v>
      </c>
      <c r="K36" s="51">
        <f t="shared" si="0"/>
        <v>4</v>
      </c>
      <c r="L36" s="51">
        <f t="shared" si="0"/>
        <v>4</v>
      </c>
      <c r="M36" s="51">
        <f t="shared" si="0"/>
        <v>4</v>
      </c>
      <c r="N36" s="51">
        <f t="shared" si="0"/>
        <v>3.5</v>
      </c>
      <c r="O36" s="51"/>
    </row>
    <row r="37" spans="2:15" x14ac:dyDescent="0.2">
      <c r="B37" s="9" t="s">
        <v>7</v>
      </c>
      <c r="C37" s="59">
        <v>4</v>
      </c>
      <c r="D37" s="59">
        <v>4</v>
      </c>
      <c r="E37" s="59">
        <v>4</v>
      </c>
      <c r="F37" s="59">
        <v>3.5</v>
      </c>
      <c r="G37" s="13"/>
      <c r="J37" s="1" t="e">
        <f>#REF!</f>
        <v>#REF!</v>
      </c>
      <c r="K37" s="51" t="e">
        <f>#REF!</f>
        <v>#REF!</v>
      </c>
      <c r="L37" s="51" t="e">
        <f>#REF!</f>
        <v>#REF!</v>
      </c>
      <c r="M37" s="51" t="e">
        <f>#REF!</f>
        <v>#REF!</v>
      </c>
      <c r="N37" s="51" t="e">
        <f>#REF!</f>
        <v>#REF!</v>
      </c>
      <c r="O37" s="51"/>
    </row>
    <row r="38" spans="2:15" x14ac:dyDescent="0.2">
      <c r="B38" s="9" t="s">
        <v>8</v>
      </c>
      <c r="C38" s="59">
        <v>4.5</v>
      </c>
      <c r="D38" s="59">
        <v>4.5</v>
      </c>
      <c r="E38" s="59">
        <v>4.5</v>
      </c>
      <c r="F38" s="59">
        <v>4</v>
      </c>
      <c r="G38" s="13"/>
      <c r="K38" s="35"/>
      <c r="L38" s="35"/>
      <c r="M38" s="35"/>
      <c r="N38" s="35"/>
      <c r="O38" s="35"/>
    </row>
    <row r="39" spans="2:15" x14ac:dyDescent="0.2">
      <c r="B39" s="9" t="s">
        <v>9</v>
      </c>
      <c r="C39" s="59">
        <v>6.5</v>
      </c>
      <c r="D39" s="59">
        <v>6</v>
      </c>
      <c r="E39" s="59">
        <v>6</v>
      </c>
      <c r="F39" s="59">
        <v>6</v>
      </c>
      <c r="G39" s="13"/>
      <c r="K39" s="35"/>
      <c r="L39" s="35"/>
      <c r="M39" s="35"/>
      <c r="N39" s="35"/>
      <c r="O39" s="35"/>
    </row>
    <row r="40" spans="2:15" x14ac:dyDescent="0.2">
      <c r="B40" s="9" t="s">
        <v>10</v>
      </c>
      <c r="C40" s="59">
        <v>5.5</v>
      </c>
      <c r="D40" s="59">
        <v>4.5</v>
      </c>
      <c r="E40" s="59">
        <v>4</v>
      </c>
      <c r="F40" s="59">
        <v>5</v>
      </c>
      <c r="G40" s="13"/>
      <c r="K40" s="35"/>
      <c r="L40" s="35"/>
      <c r="M40" s="35"/>
      <c r="N40" s="35"/>
      <c r="O40" s="35"/>
    </row>
    <row r="41" spans="2:15" x14ac:dyDescent="0.2">
      <c r="B41" s="9" t="s">
        <v>11</v>
      </c>
      <c r="C41" s="59">
        <v>3</v>
      </c>
      <c r="D41" s="59">
        <v>5</v>
      </c>
      <c r="E41" s="59">
        <v>5</v>
      </c>
      <c r="F41" s="59">
        <v>3</v>
      </c>
      <c r="G41" s="13"/>
      <c r="K41" s="35"/>
      <c r="L41" s="35"/>
      <c r="M41" s="35"/>
      <c r="N41" s="35"/>
      <c r="O41" s="35"/>
    </row>
    <row r="42" spans="2:15" x14ac:dyDescent="0.2">
      <c r="B42" s="9" t="s">
        <v>12</v>
      </c>
      <c r="C42" s="59">
        <v>9</v>
      </c>
      <c r="D42" s="59">
        <v>10</v>
      </c>
      <c r="E42" s="59">
        <v>9</v>
      </c>
      <c r="F42" s="59">
        <v>9</v>
      </c>
      <c r="G42" s="13"/>
      <c r="K42" s="35"/>
      <c r="L42" s="35"/>
      <c r="M42" s="35"/>
      <c r="N42" s="35"/>
      <c r="O42" s="35"/>
    </row>
    <row r="43" spans="2:15" x14ac:dyDescent="0.2">
      <c r="B43" s="9" t="s">
        <v>31</v>
      </c>
      <c r="C43" s="59">
        <v>7.5</v>
      </c>
      <c r="D43" s="59">
        <v>6</v>
      </c>
      <c r="E43" s="59">
        <v>5</v>
      </c>
      <c r="F43" s="59">
        <v>8</v>
      </c>
      <c r="G43" s="13"/>
      <c r="K43" s="35"/>
      <c r="L43" s="35"/>
      <c r="M43" s="35"/>
      <c r="N43" s="35"/>
      <c r="O43" s="35"/>
    </row>
    <row r="44" spans="2:15" x14ac:dyDescent="0.2">
      <c r="B44" s="9" t="s">
        <v>32</v>
      </c>
      <c r="C44" s="59">
        <v>8</v>
      </c>
      <c r="D44" s="59">
        <v>6</v>
      </c>
      <c r="E44" s="59">
        <v>5</v>
      </c>
      <c r="F44" s="59">
        <v>9</v>
      </c>
      <c r="G44" s="13"/>
      <c r="K44" s="35"/>
      <c r="L44" s="35"/>
      <c r="M44" s="35"/>
      <c r="N44" s="35"/>
      <c r="O44" s="35"/>
    </row>
    <row r="45" spans="2:15" x14ac:dyDescent="0.2">
      <c r="B45" s="9" t="s">
        <v>33</v>
      </c>
      <c r="C45" s="59">
        <v>3.5</v>
      </c>
      <c r="D45" s="59">
        <v>5</v>
      </c>
      <c r="E45" s="59">
        <v>5</v>
      </c>
      <c r="F45" s="59">
        <v>5</v>
      </c>
      <c r="G45" s="13"/>
      <c r="K45" s="35"/>
      <c r="L45" s="35"/>
      <c r="M45" s="35"/>
      <c r="N45" s="35"/>
      <c r="O45" s="35"/>
    </row>
    <row r="46" spans="2:15" x14ac:dyDescent="0.2">
      <c r="B46" s="9" t="s">
        <v>34</v>
      </c>
      <c r="C46" s="59">
        <v>8</v>
      </c>
      <c r="D46" s="59">
        <v>8</v>
      </c>
      <c r="E46" s="59">
        <v>7</v>
      </c>
      <c r="F46" s="59">
        <v>9</v>
      </c>
      <c r="G46" s="13"/>
      <c r="K46" s="35"/>
      <c r="L46" s="35"/>
      <c r="M46" s="35"/>
      <c r="N46" s="35"/>
      <c r="O46" s="35"/>
    </row>
    <row r="47" spans="2:15" x14ac:dyDescent="0.2">
      <c r="B47" s="9" t="s">
        <v>44</v>
      </c>
      <c r="C47" s="59">
        <v>9</v>
      </c>
      <c r="D47" s="59">
        <v>7</v>
      </c>
      <c r="E47" s="59">
        <v>6</v>
      </c>
      <c r="F47" s="59">
        <v>5.5</v>
      </c>
      <c r="G47" s="13"/>
      <c r="K47" s="35"/>
      <c r="L47" s="35"/>
      <c r="M47" s="35"/>
      <c r="N47" s="35"/>
      <c r="O47" s="35"/>
    </row>
    <row r="48" spans="2:15" x14ac:dyDescent="0.2">
      <c r="B48" s="9" t="s">
        <v>45</v>
      </c>
      <c r="C48" s="59">
        <v>5</v>
      </c>
      <c r="D48" s="59">
        <v>6</v>
      </c>
      <c r="E48" s="59">
        <v>5.5</v>
      </c>
      <c r="F48" s="59">
        <v>5</v>
      </c>
      <c r="G48" s="13"/>
      <c r="K48" s="35"/>
      <c r="L48" s="35"/>
      <c r="M48" s="35"/>
      <c r="N48" s="35"/>
      <c r="O48" s="35"/>
    </row>
    <row r="49" spans="2:15" x14ac:dyDescent="0.2">
      <c r="B49" s="9" t="s">
        <v>46</v>
      </c>
      <c r="C49" s="59">
        <v>6</v>
      </c>
      <c r="D49" s="59">
        <v>5.5</v>
      </c>
      <c r="E49" s="59">
        <v>5.5</v>
      </c>
      <c r="F49" s="59">
        <v>5.5</v>
      </c>
      <c r="G49" s="13"/>
      <c r="K49" s="35"/>
      <c r="L49" s="35"/>
      <c r="M49" s="35"/>
      <c r="N49" s="35"/>
      <c r="O49" s="35"/>
    </row>
    <row r="50" spans="2:15" x14ac:dyDescent="0.2">
      <c r="B50" s="9" t="s">
        <v>47</v>
      </c>
      <c r="C50" s="59">
        <v>4</v>
      </c>
      <c r="D50" s="59">
        <v>4</v>
      </c>
      <c r="E50" s="59">
        <v>5</v>
      </c>
      <c r="F50" s="59">
        <v>3</v>
      </c>
      <c r="G50" s="13"/>
      <c r="K50" s="35"/>
      <c r="L50" s="35"/>
      <c r="M50" s="35"/>
      <c r="N50" s="35"/>
      <c r="O50" s="35"/>
    </row>
    <row r="51" spans="2:15" x14ac:dyDescent="0.2">
      <c r="B51" s="9" t="s">
        <v>88</v>
      </c>
      <c r="C51" s="59">
        <v>6.5</v>
      </c>
      <c r="D51" s="59">
        <v>5</v>
      </c>
      <c r="E51" s="59">
        <v>6.5</v>
      </c>
      <c r="F51" s="59">
        <v>6</v>
      </c>
      <c r="G51" s="13"/>
      <c r="K51" s="35"/>
      <c r="L51" s="35"/>
      <c r="M51" s="35"/>
      <c r="N51" s="35"/>
      <c r="O51" s="35"/>
    </row>
    <row r="52" spans="2:15" x14ac:dyDescent="0.2">
      <c r="B52" s="9" t="s">
        <v>17</v>
      </c>
      <c r="C52" s="13">
        <f>SUM(C32:C51)</f>
        <v>119.5</v>
      </c>
      <c r="D52" s="13">
        <f>SUM(D32:D51)</f>
        <v>117</v>
      </c>
      <c r="E52" s="13">
        <f>SUM(E32:E51)</f>
        <v>111</v>
      </c>
      <c r="F52" s="13">
        <f>SUM(F32:F51)*2</f>
        <v>230</v>
      </c>
      <c r="G52" s="56">
        <f>SUM(C52:F52)/C25</f>
        <v>28.875</v>
      </c>
    </row>
    <row r="53" spans="2:15" x14ac:dyDescent="0.2">
      <c r="B53" s="14" t="s">
        <v>16</v>
      </c>
      <c r="C53" s="15">
        <f>C52/C25</f>
        <v>5.9749999999999996</v>
      </c>
      <c r="D53" s="15">
        <f>D52/C25</f>
        <v>5.85</v>
      </c>
      <c r="E53" s="15">
        <f>E52/C25</f>
        <v>5.55</v>
      </c>
      <c r="F53" s="15">
        <f>F52/C25</f>
        <v>11.5</v>
      </c>
      <c r="G53" s="57">
        <f>SUM(C53:F53)</f>
        <v>28.875</v>
      </c>
    </row>
    <row r="55" spans="2:15" ht="21" x14ac:dyDescent="0.25">
      <c r="B55" s="2" t="s">
        <v>80</v>
      </c>
    </row>
    <row r="56" spans="2:15" ht="21" x14ac:dyDescent="0.25">
      <c r="B56" s="2" t="s">
        <v>81</v>
      </c>
      <c r="C56" s="3"/>
      <c r="D56" s="3"/>
      <c r="E56" s="3"/>
      <c r="F56" s="3"/>
    </row>
    <row r="57" spans="2:15" ht="21" x14ac:dyDescent="0.25">
      <c r="B57" s="3" t="s">
        <v>194</v>
      </c>
      <c r="C57" s="3"/>
      <c r="D57" s="3"/>
      <c r="E57" s="3"/>
      <c r="F57" s="3"/>
    </row>
    <row r="58" spans="2:15" ht="21" x14ac:dyDescent="0.25">
      <c r="B58" s="3" t="s">
        <v>202</v>
      </c>
      <c r="C58" s="3"/>
      <c r="D58" s="3"/>
      <c r="E58" s="3"/>
      <c r="F58" s="3"/>
    </row>
    <row r="59" spans="2:15" ht="21" x14ac:dyDescent="0.25">
      <c r="B59" s="3" t="s">
        <v>198</v>
      </c>
      <c r="C59" s="3"/>
      <c r="D59" s="3"/>
      <c r="E59" s="3"/>
      <c r="F59" s="3"/>
    </row>
    <row r="60" spans="2:15" ht="21" x14ac:dyDescent="0.25">
      <c r="B60" s="2" t="s">
        <v>82</v>
      </c>
      <c r="C60" s="3"/>
      <c r="D60" s="3"/>
      <c r="E60" s="3"/>
      <c r="F60" s="3"/>
    </row>
    <row r="61" spans="2:15" ht="21" x14ac:dyDescent="0.25">
      <c r="B61" s="3" t="s">
        <v>195</v>
      </c>
      <c r="C61" s="3"/>
      <c r="D61" s="3"/>
      <c r="E61" s="3"/>
      <c r="F61" s="3"/>
    </row>
    <row r="62" spans="2:15" ht="21" x14ac:dyDescent="0.25">
      <c r="B62" s="3" t="s">
        <v>199</v>
      </c>
      <c r="C62" s="3"/>
      <c r="D62" s="3"/>
      <c r="E62" s="3"/>
      <c r="F62" s="3"/>
    </row>
    <row r="63" spans="2:15" ht="21" x14ac:dyDescent="0.25">
      <c r="B63" s="2" t="s">
        <v>83</v>
      </c>
      <c r="C63" s="3"/>
      <c r="D63" s="3"/>
      <c r="E63" s="3"/>
      <c r="F63" s="3"/>
    </row>
    <row r="64" spans="2:15" ht="21" x14ac:dyDescent="0.25">
      <c r="B64" s="3" t="s">
        <v>205</v>
      </c>
      <c r="C64" s="3"/>
      <c r="D64" s="3"/>
      <c r="E64" s="3"/>
      <c r="F64" s="3"/>
    </row>
    <row r="65" spans="2:7" ht="21" x14ac:dyDescent="0.25">
      <c r="B65" s="3" t="s">
        <v>200</v>
      </c>
      <c r="C65" s="3"/>
      <c r="D65" s="3"/>
      <c r="E65" s="3"/>
      <c r="F65" s="3"/>
    </row>
    <row r="66" spans="2:7" ht="21" x14ac:dyDescent="0.25">
      <c r="B66" s="2" t="s">
        <v>84</v>
      </c>
      <c r="C66" s="3"/>
      <c r="D66" s="3"/>
      <c r="E66" s="3"/>
      <c r="F66" s="3"/>
    </row>
    <row r="67" spans="2:7" ht="21" x14ac:dyDescent="0.25">
      <c r="B67" s="3" t="s">
        <v>196</v>
      </c>
      <c r="C67" s="3"/>
      <c r="D67" s="3"/>
      <c r="E67" s="3"/>
      <c r="F67" s="3"/>
    </row>
    <row r="68" spans="2:7" ht="21" x14ac:dyDescent="0.25">
      <c r="B68" s="3" t="s">
        <v>197</v>
      </c>
      <c r="C68" s="3"/>
    </row>
    <row r="69" spans="2:7" ht="21" x14ac:dyDescent="0.25">
      <c r="B69" s="3" t="s">
        <v>201</v>
      </c>
      <c r="D69" s="3"/>
      <c r="E69" s="3"/>
      <c r="F69" s="3"/>
    </row>
    <row r="70" spans="2:7" ht="21" x14ac:dyDescent="0.25">
      <c r="B70" s="3" t="s">
        <v>203</v>
      </c>
      <c r="C70" s="3"/>
      <c r="D70" s="3"/>
      <c r="E70" s="3"/>
      <c r="F70" s="3"/>
    </row>
    <row r="71" spans="2:7" ht="21" x14ac:dyDescent="0.25">
      <c r="B71" s="3" t="s">
        <v>204</v>
      </c>
      <c r="C71" s="3"/>
      <c r="D71" s="3"/>
      <c r="E71" s="3"/>
      <c r="F71" s="3"/>
      <c r="G71" s="2"/>
    </row>
    <row r="72" spans="2:7" ht="21" x14ac:dyDescent="0.25">
      <c r="B72" s="3" t="s">
        <v>206</v>
      </c>
      <c r="C72" s="3"/>
      <c r="G72" s="2"/>
    </row>
    <row r="73" spans="2:7" ht="21" x14ac:dyDescent="0.25">
      <c r="B73" s="68"/>
      <c r="C73" s="3"/>
    </row>
    <row r="74" spans="2:7" ht="21" x14ac:dyDescent="0.25">
      <c r="B74" s="3"/>
      <c r="D74" s="2"/>
      <c r="E74" s="2"/>
      <c r="F74" s="2"/>
    </row>
    <row r="75" spans="2:7" ht="21" x14ac:dyDescent="0.25">
      <c r="B75" s="69"/>
      <c r="C75" s="2"/>
      <c r="D75" s="3"/>
      <c r="E75" s="3"/>
      <c r="F75" s="3"/>
    </row>
    <row r="76" spans="2:7" ht="21" x14ac:dyDescent="0.25">
      <c r="B76" s="2"/>
      <c r="C76" s="3"/>
      <c r="D76" s="3"/>
      <c r="E76" s="3"/>
      <c r="F76" s="3"/>
    </row>
    <row r="77" spans="2:7" ht="21" x14ac:dyDescent="0.25">
      <c r="B77" s="3"/>
      <c r="C77" s="3"/>
      <c r="G77" s="17"/>
    </row>
    <row r="78" spans="2:7" ht="21" x14ac:dyDescent="0.25">
      <c r="B78" s="19"/>
      <c r="D78" s="3"/>
      <c r="E78" s="3"/>
      <c r="F78" s="3"/>
    </row>
    <row r="79" spans="2:7" x14ac:dyDescent="0.2">
      <c r="B79" s="18"/>
    </row>
    <row r="81" spans="2:7" ht="18.5" customHeight="1" x14ac:dyDescent="0.2"/>
    <row r="82" spans="2:7" ht="18.5" customHeight="1" x14ac:dyDescent="0.2"/>
    <row r="92" spans="2:7" x14ac:dyDescent="0.2">
      <c r="D92" s="22"/>
      <c r="E92" s="22"/>
      <c r="F92" s="22"/>
    </row>
    <row r="93" spans="2:7" x14ac:dyDescent="0.2">
      <c r="B93" s="4"/>
      <c r="C93" s="22"/>
      <c r="D93" s="22"/>
      <c r="E93" s="22"/>
      <c r="F93" s="22"/>
    </row>
    <row r="94" spans="2:7" x14ac:dyDescent="0.2">
      <c r="B94" s="4"/>
      <c r="C94" s="22"/>
      <c r="D94" s="4"/>
      <c r="E94" s="4"/>
      <c r="F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21"/>
      <c r="E96" s="21"/>
      <c r="F96" s="21"/>
      <c r="G96" s="4"/>
    </row>
    <row r="97" spans="2:7" x14ac:dyDescent="0.2">
      <c r="B97" s="4"/>
      <c r="C97" s="21"/>
      <c r="D97" s="4"/>
      <c r="E97" s="4"/>
      <c r="F97" s="4"/>
      <c r="G97" s="4"/>
    </row>
    <row r="98" spans="2:7" ht="23.5" customHeight="1" x14ac:dyDescent="0.2">
      <c r="B98" s="4"/>
      <c r="C98" s="4"/>
      <c r="D98" s="16"/>
      <c r="E98" s="16"/>
      <c r="F98" s="16"/>
      <c r="G98" s="4"/>
    </row>
    <row r="99" spans="2:7" ht="23.5" customHeight="1" x14ac:dyDescent="0.2">
      <c r="B99" s="16"/>
      <c r="C99" s="16"/>
      <c r="D99" s="16"/>
      <c r="E99" s="16"/>
      <c r="F99" s="16"/>
      <c r="G99" s="21"/>
    </row>
    <row r="100" spans="2:7" ht="33.5" customHeight="1" x14ac:dyDescent="0.2">
      <c r="B100" s="16"/>
      <c r="C100" s="16"/>
      <c r="D100" s="16"/>
      <c r="E100" s="16"/>
      <c r="F100" s="16"/>
      <c r="G100" s="4"/>
    </row>
    <row r="101" spans="2:7" x14ac:dyDescent="0.2">
      <c r="B101" s="16"/>
      <c r="C101" s="16"/>
      <c r="D101" s="4"/>
      <c r="E101" s="4"/>
      <c r="F101" s="4"/>
      <c r="G101" s="16"/>
    </row>
    <row r="102" spans="2:7" x14ac:dyDescent="0.2">
      <c r="B102" s="6"/>
      <c r="C102" s="4"/>
      <c r="D102" s="4"/>
      <c r="E102" s="4"/>
      <c r="F102" s="4"/>
      <c r="G102" s="16"/>
    </row>
    <row r="103" spans="2:7" x14ac:dyDescent="0.2">
      <c r="B103" s="4"/>
      <c r="C103" s="4"/>
      <c r="D103" s="4"/>
      <c r="E103" s="4"/>
      <c r="F103" s="4"/>
      <c r="G103" s="16"/>
    </row>
    <row r="104" spans="2:7" x14ac:dyDescent="0.2">
      <c r="B104" s="4"/>
      <c r="C104" s="4"/>
      <c r="D104" s="23"/>
      <c r="E104" s="23"/>
      <c r="F104" s="23"/>
      <c r="G104" s="4"/>
    </row>
    <row r="105" spans="2:7" x14ac:dyDescent="0.2">
      <c r="B105" s="4"/>
      <c r="C105" s="23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23"/>
      <c r="E108" s="23"/>
      <c r="F108" s="23"/>
      <c r="G108" s="4"/>
    </row>
    <row r="109" spans="2:7" x14ac:dyDescent="0.2">
      <c r="B109" s="4"/>
      <c r="C109" s="23"/>
      <c r="D109" s="23"/>
      <c r="E109" s="23"/>
      <c r="F109" s="23"/>
      <c r="G109" s="4"/>
    </row>
    <row r="110" spans="2:7" x14ac:dyDescent="0.2">
      <c r="B110" s="4"/>
      <c r="C110" s="23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21"/>
      <c r="E114" s="21"/>
      <c r="F114" s="21"/>
      <c r="G114" s="4"/>
    </row>
    <row r="115" spans="2:7" x14ac:dyDescent="0.2">
      <c r="B115" s="4"/>
      <c r="C115" s="21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21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6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23"/>
      <c r="E125" s="23"/>
      <c r="F125" s="23"/>
      <c r="G125" s="4"/>
    </row>
    <row r="126" spans="2:7" x14ac:dyDescent="0.2">
      <c r="B126" s="4"/>
      <c r="C126" s="23"/>
      <c r="D126" s="23"/>
      <c r="E126" s="23"/>
      <c r="F126" s="23"/>
      <c r="G126" s="4"/>
    </row>
    <row r="127" spans="2:7" x14ac:dyDescent="0.2">
      <c r="B127" s="4"/>
      <c r="C127" s="23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21"/>
      <c r="F131" s="21"/>
      <c r="G131" s="4"/>
    </row>
    <row r="132" spans="2:7" x14ac:dyDescent="0.2">
      <c r="B132" s="4"/>
      <c r="C132" s="21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G136" s="4"/>
    </row>
    <row r="137" spans="2:7" x14ac:dyDescent="0.2">
      <c r="G137" s="4"/>
    </row>
    <row r="138" spans="2:7" x14ac:dyDescent="0.2">
      <c r="G138" s="4"/>
    </row>
  </sheetData>
  <conditionalFormatting sqref="C32">
    <cfRule type="cellIs" dxfId="12" priority="13" operator="greaterThan">
      <formula>10</formula>
    </cfRule>
  </conditionalFormatting>
  <conditionalFormatting sqref="C32:F51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5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8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29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1</vt:lpstr>
      <vt:lpstr>2</vt:lpstr>
      <vt:lpstr>3</vt:lpstr>
      <vt:lpstr>4</vt:lpstr>
      <vt:lpstr>5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2022-11-28T20:23:18Z</dcterms:modified>
</cp:coreProperties>
</file>