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otta\Documents\Exceptionell Råvara\Hemsida\Resultatprotokoll\2020\"/>
    </mc:Choice>
  </mc:AlternateContent>
  <xr:revisionPtr revIDLastSave="0" documentId="13_ncr:1_{FA940F3D-E6F5-4F09-96BA-2B14330EA46B}" xr6:coauthVersionLast="47" xr6:coauthVersionMax="47" xr10:uidLastSave="{00000000-0000-0000-0000-000000000000}"/>
  <bookViews>
    <workbookView xWindow="-110" yWindow="-110" windowWidth="22780" windowHeight="14660" tabRatio="930" activeTab="10" xr2:uid="{00000000-000D-0000-FFFF-FFFF00000000}"/>
  </bookViews>
  <sheets>
    <sheet name="Totalt" sheetId="11" r:id="rId1"/>
    <sheet name="Referens" sheetId="40" r:id="rId2"/>
    <sheet name="Vaktel BS" sheetId="48" r:id="rId3"/>
    <sheet name="Vaktel RS" sheetId="49" r:id="rId4"/>
    <sheet name="Vaktel 2 RS" sheetId="46" r:id="rId5"/>
    <sheet name="Höna Blekslätten" sheetId="45" r:id="rId6"/>
    <sheet name="Rosa Skattlådan2" sheetId="44" r:id="rId7"/>
    <sheet name="Pärlhöna Ref." sheetId="35" r:id="rId8"/>
    <sheet name="Pärlhöna Blekslätten" sheetId="36" r:id="rId9"/>
    <sheet name="Pärlhöna Rosa Skattlådan" sheetId="37" r:id="rId10"/>
    <sheet name="Anka Rosaskattlådan" sheetId="38" r:id="rId11"/>
    <sheet name="Anka Blekslätten" sheetId="50" r:id="rId1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0" i="50" l="1"/>
  <c r="C51" i="50"/>
  <c r="D50" i="50"/>
  <c r="D51" i="50"/>
  <c r="E50" i="50"/>
  <c r="E51" i="50"/>
  <c r="F50" i="50"/>
  <c r="F51" i="50"/>
  <c r="G51" i="50"/>
  <c r="G50" i="50"/>
  <c r="N48" i="50"/>
  <c r="M48" i="50"/>
  <c r="L48" i="50"/>
  <c r="K48" i="50"/>
  <c r="N47" i="50"/>
  <c r="M47" i="50"/>
  <c r="L47" i="50"/>
  <c r="K47" i="50"/>
  <c r="N46" i="50"/>
  <c r="M46" i="50"/>
  <c r="L46" i="50"/>
  <c r="K46" i="50"/>
  <c r="N45" i="50"/>
  <c r="M45" i="50"/>
  <c r="L45" i="50"/>
  <c r="K45" i="50"/>
  <c r="N44" i="50"/>
  <c r="M44" i="50"/>
  <c r="L44" i="50"/>
  <c r="K44" i="50"/>
  <c r="N43" i="50"/>
  <c r="M43" i="50"/>
  <c r="L43" i="50"/>
  <c r="K43" i="50"/>
  <c r="N42" i="50"/>
  <c r="M42" i="50"/>
  <c r="L42" i="50"/>
  <c r="K42" i="50"/>
  <c r="N41" i="50"/>
  <c r="M41" i="50"/>
  <c r="L41" i="50"/>
  <c r="K41" i="50"/>
  <c r="N40" i="50"/>
  <c r="M40" i="50"/>
  <c r="L40" i="50"/>
  <c r="K40" i="50"/>
  <c r="N39" i="50"/>
  <c r="M39" i="50"/>
  <c r="L39" i="50"/>
  <c r="K39" i="50"/>
  <c r="N38" i="50"/>
  <c r="M38" i="50"/>
  <c r="L38" i="50"/>
  <c r="K38" i="50"/>
  <c r="N37" i="50"/>
  <c r="M37" i="50"/>
  <c r="L37" i="50"/>
  <c r="K37" i="50"/>
  <c r="N36" i="50"/>
  <c r="M36" i="50"/>
  <c r="L36" i="50"/>
  <c r="K36" i="50"/>
  <c r="N35" i="50"/>
  <c r="M35" i="50"/>
  <c r="L35" i="50"/>
  <c r="K35" i="50"/>
  <c r="N34" i="50"/>
  <c r="M34" i="50"/>
  <c r="L34" i="50"/>
  <c r="K34" i="50"/>
  <c r="N33" i="50"/>
  <c r="M33" i="50"/>
  <c r="L33" i="50"/>
  <c r="K33" i="50"/>
  <c r="N32" i="50"/>
  <c r="M32" i="50"/>
  <c r="L32" i="50"/>
  <c r="K32" i="50"/>
  <c r="N31" i="50"/>
  <c r="M31" i="50"/>
  <c r="L31" i="50"/>
  <c r="K31" i="50"/>
  <c r="N30" i="50"/>
  <c r="M30" i="50"/>
  <c r="L30" i="50"/>
  <c r="K30" i="50"/>
  <c r="N29" i="50"/>
  <c r="M29" i="50"/>
  <c r="L29" i="50"/>
  <c r="K29" i="50"/>
  <c r="N28" i="50"/>
  <c r="M28" i="50"/>
  <c r="L28" i="50"/>
  <c r="K28" i="50"/>
  <c r="N27" i="50"/>
  <c r="M27" i="50"/>
  <c r="L27" i="50"/>
  <c r="K27" i="50"/>
  <c r="N26" i="50"/>
  <c r="M26" i="50"/>
  <c r="L26" i="50"/>
  <c r="K26" i="50"/>
  <c r="N25" i="50"/>
  <c r="M25" i="50"/>
  <c r="L25" i="50"/>
  <c r="K25" i="50"/>
  <c r="N24" i="50"/>
  <c r="M24" i="50"/>
  <c r="L24" i="50"/>
  <c r="K24" i="50"/>
  <c r="J24" i="50"/>
  <c r="N23" i="50"/>
  <c r="M23" i="50"/>
  <c r="L23" i="50"/>
  <c r="K23" i="50"/>
  <c r="J23" i="50"/>
  <c r="N22" i="50"/>
  <c r="M22" i="50"/>
  <c r="L22" i="50"/>
  <c r="K22" i="50"/>
  <c r="J22" i="50"/>
  <c r="N21" i="50"/>
  <c r="M21" i="50"/>
  <c r="L21" i="50"/>
  <c r="K21" i="50"/>
  <c r="J21" i="50"/>
  <c r="N20" i="50"/>
  <c r="M20" i="50"/>
  <c r="L20" i="50"/>
  <c r="K20" i="50"/>
  <c r="J20" i="50"/>
  <c r="N19" i="50"/>
  <c r="M19" i="50"/>
  <c r="L19" i="50"/>
  <c r="K19" i="50"/>
  <c r="J19" i="50"/>
  <c r="N18" i="50"/>
  <c r="M18" i="50"/>
  <c r="L18" i="50"/>
  <c r="K18" i="50"/>
  <c r="J18" i="50"/>
  <c r="N17" i="50"/>
  <c r="M17" i="50"/>
  <c r="L17" i="50"/>
  <c r="K17" i="50"/>
  <c r="J17" i="50"/>
  <c r="N16" i="50"/>
  <c r="M16" i="50"/>
  <c r="L16" i="50"/>
  <c r="K16" i="50"/>
  <c r="J16" i="50"/>
  <c r="N15" i="50"/>
  <c r="M15" i="50"/>
  <c r="L15" i="50"/>
  <c r="K15" i="50"/>
  <c r="J15" i="50"/>
  <c r="N14" i="50"/>
  <c r="M14" i="50"/>
  <c r="L14" i="50"/>
  <c r="K14" i="50"/>
  <c r="J14" i="50"/>
  <c r="F50" i="49"/>
  <c r="F51" i="49"/>
  <c r="F15" i="11"/>
  <c r="E50" i="49"/>
  <c r="E51" i="49"/>
  <c r="E15" i="11"/>
  <c r="D50" i="49"/>
  <c r="D51" i="49"/>
  <c r="D15" i="11"/>
  <c r="C50" i="49"/>
  <c r="C51" i="49"/>
  <c r="C15" i="11"/>
  <c r="N48" i="49"/>
  <c r="M48" i="49"/>
  <c r="L48" i="49"/>
  <c r="K48" i="49"/>
  <c r="N47" i="49"/>
  <c r="M47" i="49"/>
  <c r="L47" i="49"/>
  <c r="K47" i="49"/>
  <c r="N46" i="49"/>
  <c r="M46" i="49"/>
  <c r="L46" i="49"/>
  <c r="K46" i="49"/>
  <c r="N45" i="49"/>
  <c r="M45" i="49"/>
  <c r="L45" i="49"/>
  <c r="K45" i="49"/>
  <c r="N44" i="49"/>
  <c r="M44" i="49"/>
  <c r="L44" i="49"/>
  <c r="K44" i="49"/>
  <c r="N43" i="49"/>
  <c r="M43" i="49"/>
  <c r="L43" i="49"/>
  <c r="K43" i="49"/>
  <c r="N42" i="49"/>
  <c r="M42" i="49"/>
  <c r="L42" i="49"/>
  <c r="K42" i="49"/>
  <c r="N41" i="49"/>
  <c r="M41" i="49"/>
  <c r="L41" i="49"/>
  <c r="K41" i="49"/>
  <c r="N40" i="49"/>
  <c r="M40" i="49"/>
  <c r="L40" i="49"/>
  <c r="K40" i="49"/>
  <c r="N39" i="49"/>
  <c r="M39" i="49"/>
  <c r="L39" i="49"/>
  <c r="K39" i="49"/>
  <c r="N38" i="49"/>
  <c r="M38" i="49"/>
  <c r="L38" i="49"/>
  <c r="K38" i="49"/>
  <c r="N37" i="49"/>
  <c r="M37" i="49"/>
  <c r="L37" i="49"/>
  <c r="K37" i="49"/>
  <c r="N36" i="49"/>
  <c r="M36" i="49"/>
  <c r="L36" i="49"/>
  <c r="K36" i="49"/>
  <c r="N35" i="49"/>
  <c r="M35" i="49"/>
  <c r="L35" i="49"/>
  <c r="K35" i="49"/>
  <c r="N34" i="49"/>
  <c r="M34" i="49"/>
  <c r="L34" i="49"/>
  <c r="K34" i="49"/>
  <c r="N33" i="49"/>
  <c r="M33" i="49"/>
  <c r="L33" i="49"/>
  <c r="K33" i="49"/>
  <c r="N32" i="49"/>
  <c r="M32" i="49"/>
  <c r="L32" i="49"/>
  <c r="K32" i="49"/>
  <c r="N31" i="49"/>
  <c r="M31" i="49"/>
  <c r="L31" i="49"/>
  <c r="K31" i="49"/>
  <c r="N30" i="49"/>
  <c r="M30" i="49"/>
  <c r="L30" i="49"/>
  <c r="K30" i="49"/>
  <c r="N29" i="49"/>
  <c r="M29" i="49"/>
  <c r="L29" i="49"/>
  <c r="K29" i="49"/>
  <c r="N28" i="49"/>
  <c r="M28" i="49"/>
  <c r="L28" i="49"/>
  <c r="K28" i="49"/>
  <c r="N27" i="49"/>
  <c r="M27" i="49"/>
  <c r="L27" i="49"/>
  <c r="K27" i="49"/>
  <c r="N26" i="49"/>
  <c r="M26" i="49"/>
  <c r="L26" i="49"/>
  <c r="K26" i="49"/>
  <c r="N25" i="49"/>
  <c r="M25" i="49"/>
  <c r="L25" i="49"/>
  <c r="K25" i="49"/>
  <c r="N24" i="49"/>
  <c r="M24" i="49"/>
  <c r="L24" i="49"/>
  <c r="K24" i="49"/>
  <c r="J24" i="49"/>
  <c r="N23" i="49"/>
  <c r="M23" i="49"/>
  <c r="L23" i="49"/>
  <c r="K23" i="49"/>
  <c r="J23" i="49"/>
  <c r="N22" i="49"/>
  <c r="M22" i="49"/>
  <c r="L22" i="49"/>
  <c r="K22" i="49"/>
  <c r="J22" i="49"/>
  <c r="N21" i="49"/>
  <c r="M21" i="49"/>
  <c r="L21" i="49"/>
  <c r="K21" i="49"/>
  <c r="J21" i="49"/>
  <c r="N20" i="49"/>
  <c r="M20" i="49"/>
  <c r="L20" i="49"/>
  <c r="K20" i="49"/>
  <c r="J20" i="49"/>
  <c r="N19" i="49"/>
  <c r="M19" i="49"/>
  <c r="L19" i="49"/>
  <c r="K19" i="49"/>
  <c r="J19" i="49"/>
  <c r="N18" i="49"/>
  <c r="M18" i="49"/>
  <c r="L18" i="49"/>
  <c r="K18" i="49"/>
  <c r="J18" i="49"/>
  <c r="N17" i="49"/>
  <c r="M17" i="49"/>
  <c r="L17" i="49"/>
  <c r="K17" i="49"/>
  <c r="J17" i="49"/>
  <c r="N16" i="49"/>
  <c r="M16" i="49"/>
  <c r="L16" i="49"/>
  <c r="K16" i="49"/>
  <c r="J16" i="49"/>
  <c r="N15" i="49"/>
  <c r="M15" i="49"/>
  <c r="L15" i="49"/>
  <c r="K15" i="49"/>
  <c r="J15" i="49"/>
  <c r="N14" i="49"/>
  <c r="M14" i="49"/>
  <c r="L14" i="49"/>
  <c r="K14" i="49"/>
  <c r="J14" i="49"/>
  <c r="F50" i="48"/>
  <c r="F51" i="48"/>
  <c r="F14" i="11"/>
  <c r="F34" i="11"/>
  <c r="E50" i="48"/>
  <c r="E51" i="48"/>
  <c r="E14" i="11"/>
  <c r="D50" i="48"/>
  <c r="D51" i="48"/>
  <c r="D14" i="11"/>
  <c r="C50" i="48"/>
  <c r="C51" i="48"/>
  <c r="C14" i="11"/>
  <c r="N48" i="48"/>
  <c r="M48" i="48"/>
  <c r="L48" i="48"/>
  <c r="K48" i="48"/>
  <c r="N47" i="48"/>
  <c r="M47" i="48"/>
  <c r="L47" i="48"/>
  <c r="K47" i="48"/>
  <c r="N46" i="48"/>
  <c r="M46" i="48"/>
  <c r="L46" i="48"/>
  <c r="K46" i="48"/>
  <c r="N45" i="48"/>
  <c r="M45" i="48"/>
  <c r="L45" i="48"/>
  <c r="K45" i="48"/>
  <c r="N44" i="48"/>
  <c r="M44" i="48"/>
  <c r="L44" i="48"/>
  <c r="K44" i="48"/>
  <c r="N43" i="48"/>
  <c r="M43" i="48"/>
  <c r="L43" i="48"/>
  <c r="K43" i="48"/>
  <c r="N42" i="48"/>
  <c r="M42" i="48"/>
  <c r="L42" i="48"/>
  <c r="K42" i="48"/>
  <c r="N41" i="48"/>
  <c r="M41" i="48"/>
  <c r="L41" i="48"/>
  <c r="K41" i="48"/>
  <c r="N40" i="48"/>
  <c r="M40" i="48"/>
  <c r="L40" i="48"/>
  <c r="K40" i="48"/>
  <c r="N39" i="48"/>
  <c r="M39" i="48"/>
  <c r="L39" i="48"/>
  <c r="K39" i="48"/>
  <c r="N38" i="48"/>
  <c r="M38" i="48"/>
  <c r="L38" i="48"/>
  <c r="K38" i="48"/>
  <c r="N37" i="48"/>
  <c r="M37" i="48"/>
  <c r="L37" i="48"/>
  <c r="K37" i="48"/>
  <c r="N36" i="48"/>
  <c r="M36" i="48"/>
  <c r="L36" i="48"/>
  <c r="K36" i="48"/>
  <c r="N35" i="48"/>
  <c r="M35" i="48"/>
  <c r="L35" i="48"/>
  <c r="K35" i="48"/>
  <c r="N34" i="48"/>
  <c r="M34" i="48"/>
  <c r="L34" i="48"/>
  <c r="K34" i="48"/>
  <c r="N33" i="48"/>
  <c r="M33" i="48"/>
  <c r="L33" i="48"/>
  <c r="K33" i="48"/>
  <c r="N32" i="48"/>
  <c r="M32" i="48"/>
  <c r="L32" i="48"/>
  <c r="K32" i="48"/>
  <c r="N31" i="48"/>
  <c r="M31" i="48"/>
  <c r="L31" i="48"/>
  <c r="K31" i="48"/>
  <c r="N30" i="48"/>
  <c r="M30" i="48"/>
  <c r="L30" i="48"/>
  <c r="K30" i="48"/>
  <c r="N29" i="48"/>
  <c r="M29" i="48"/>
  <c r="L29" i="48"/>
  <c r="K29" i="48"/>
  <c r="N28" i="48"/>
  <c r="M28" i="48"/>
  <c r="L28" i="48"/>
  <c r="K28" i="48"/>
  <c r="N27" i="48"/>
  <c r="M27" i="48"/>
  <c r="L27" i="48"/>
  <c r="K27" i="48"/>
  <c r="N26" i="48"/>
  <c r="M26" i="48"/>
  <c r="L26" i="48"/>
  <c r="K26" i="48"/>
  <c r="N25" i="48"/>
  <c r="M25" i="48"/>
  <c r="L25" i="48"/>
  <c r="K25" i="48"/>
  <c r="N24" i="48"/>
  <c r="M24" i="48"/>
  <c r="L24" i="48"/>
  <c r="K24" i="48"/>
  <c r="J24" i="48"/>
  <c r="N23" i="48"/>
  <c r="M23" i="48"/>
  <c r="L23" i="48"/>
  <c r="K23" i="48"/>
  <c r="J23" i="48"/>
  <c r="N22" i="48"/>
  <c r="M22" i="48"/>
  <c r="L22" i="48"/>
  <c r="K22" i="48"/>
  <c r="J22" i="48"/>
  <c r="N21" i="48"/>
  <c r="M21" i="48"/>
  <c r="L21" i="48"/>
  <c r="K21" i="48"/>
  <c r="J21" i="48"/>
  <c r="N20" i="48"/>
  <c r="M20" i="48"/>
  <c r="L20" i="48"/>
  <c r="K20" i="48"/>
  <c r="J20" i="48"/>
  <c r="N19" i="48"/>
  <c r="M19" i="48"/>
  <c r="L19" i="48"/>
  <c r="K19" i="48"/>
  <c r="J19" i="48"/>
  <c r="N18" i="48"/>
  <c r="M18" i="48"/>
  <c r="L18" i="48"/>
  <c r="K18" i="48"/>
  <c r="J18" i="48"/>
  <c r="N17" i="48"/>
  <c r="M17" i="48"/>
  <c r="L17" i="48"/>
  <c r="K17" i="48"/>
  <c r="J17" i="48"/>
  <c r="N16" i="48"/>
  <c r="M16" i="48"/>
  <c r="L16" i="48"/>
  <c r="K16" i="48"/>
  <c r="J16" i="48"/>
  <c r="N15" i="48"/>
  <c r="M15" i="48"/>
  <c r="L15" i="48"/>
  <c r="K15" i="48"/>
  <c r="J15" i="48"/>
  <c r="N14" i="48"/>
  <c r="M14" i="48"/>
  <c r="L14" i="48"/>
  <c r="K14" i="48"/>
  <c r="J14" i="48"/>
  <c r="F50" i="46"/>
  <c r="F51" i="46"/>
  <c r="F16" i="11"/>
  <c r="E50" i="46"/>
  <c r="E51" i="46"/>
  <c r="E16" i="11"/>
  <c r="D50" i="46"/>
  <c r="D51" i="46"/>
  <c r="D16" i="11"/>
  <c r="C50" i="46"/>
  <c r="C51" i="46"/>
  <c r="N48" i="46"/>
  <c r="M48" i="46"/>
  <c r="L48" i="46"/>
  <c r="K48" i="46"/>
  <c r="N47" i="46"/>
  <c r="M47" i="46"/>
  <c r="L47" i="46"/>
  <c r="K47" i="46"/>
  <c r="N46" i="46"/>
  <c r="M46" i="46"/>
  <c r="L46" i="46"/>
  <c r="K46" i="46"/>
  <c r="N45" i="46"/>
  <c r="M45" i="46"/>
  <c r="L45" i="46"/>
  <c r="K45" i="46"/>
  <c r="N44" i="46"/>
  <c r="M44" i="46"/>
  <c r="L44" i="46"/>
  <c r="K44" i="46"/>
  <c r="N43" i="46"/>
  <c r="M43" i="46"/>
  <c r="L43" i="46"/>
  <c r="K43" i="46"/>
  <c r="N42" i="46"/>
  <c r="M42" i="46"/>
  <c r="L42" i="46"/>
  <c r="K42" i="46"/>
  <c r="N41" i="46"/>
  <c r="M41" i="46"/>
  <c r="L41" i="46"/>
  <c r="K41" i="46"/>
  <c r="N40" i="46"/>
  <c r="M40" i="46"/>
  <c r="L40" i="46"/>
  <c r="K40" i="46"/>
  <c r="N39" i="46"/>
  <c r="M39" i="46"/>
  <c r="L39" i="46"/>
  <c r="K39" i="46"/>
  <c r="N38" i="46"/>
  <c r="M38" i="46"/>
  <c r="L38" i="46"/>
  <c r="K38" i="46"/>
  <c r="N37" i="46"/>
  <c r="M37" i="46"/>
  <c r="L37" i="46"/>
  <c r="K37" i="46"/>
  <c r="N36" i="46"/>
  <c r="M36" i="46"/>
  <c r="L36" i="46"/>
  <c r="K36" i="46"/>
  <c r="N35" i="46"/>
  <c r="M35" i="46"/>
  <c r="L35" i="46"/>
  <c r="K35" i="46"/>
  <c r="N34" i="46"/>
  <c r="M34" i="46"/>
  <c r="L34" i="46"/>
  <c r="K34" i="46"/>
  <c r="N33" i="46"/>
  <c r="M33" i="46"/>
  <c r="L33" i="46"/>
  <c r="K33" i="46"/>
  <c r="N32" i="46"/>
  <c r="M32" i="46"/>
  <c r="L32" i="46"/>
  <c r="K32" i="46"/>
  <c r="N31" i="46"/>
  <c r="M31" i="46"/>
  <c r="L31" i="46"/>
  <c r="K31" i="46"/>
  <c r="N30" i="46"/>
  <c r="M30" i="46"/>
  <c r="L30" i="46"/>
  <c r="K30" i="46"/>
  <c r="N29" i="46"/>
  <c r="M29" i="46"/>
  <c r="L29" i="46"/>
  <c r="K29" i="46"/>
  <c r="N28" i="46"/>
  <c r="M28" i="46"/>
  <c r="L28" i="46"/>
  <c r="K28" i="46"/>
  <c r="N27" i="46"/>
  <c r="M27" i="46"/>
  <c r="L27" i="46"/>
  <c r="K27" i="46"/>
  <c r="N26" i="46"/>
  <c r="M26" i="46"/>
  <c r="L26" i="46"/>
  <c r="K26" i="46"/>
  <c r="N25" i="46"/>
  <c r="M25" i="46"/>
  <c r="L25" i="46"/>
  <c r="K25" i="46"/>
  <c r="N24" i="46"/>
  <c r="M24" i="46"/>
  <c r="L24" i="46"/>
  <c r="K24" i="46"/>
  <c r="J24" i="46"/>
  <c r="N23" i="46"/>
  <c r="M23" i="46"/>
  <c r="L23" i="46"/>
  <c r="K23" i="46"/>
  <c r="J23" i="46"/>
  <c r="N22" i="46"/>
  <c r="M22" i="46"/>
  <c r="L22" i="46"/>
  <c r="K22" i="46"/>
  <c r="J22" i="46"/>
  <c r="N21" i="46"/>
  <c r="M21" i="46"/>
  <c r="L21" i="46"/>
  <c r="K21" i="46"/>
  <c r="J21" i="46"/>
  <c r="N20" i="46"/>
  <c r="M20" i="46"/>
  <c r="L20" i="46"/>
  <c r="K20" i="46"/>
  <c r="J20" i="46"/>
  <c r="N19" i="46"/>
  <c r="M19" i="46"/>
  <c r="L19" i="46"/>
  <c r="K19" i="46"/>
  <c r="J19" i="46"/>
  <c r="N18" i="46"/>
  <c r="M18" i="46"/>
  <c r="L18" i="46"/>
  <c r="K18" i="46"/>
  <c r="J18" i="46"/>
  <c r="N17" i="46"/>
  <c r="M17" i="46"/>
  <c r="L17" i="46"/>
  <c r="K17" i="46"/>
  <c r="J17" i="46"/>
  <c r="N16" i="46"/>
  <c r="M16" i="46"/>
  <c r="L16" i="46"/>
  <c r="K16" i="46"/>
  <c r="J16" i="46"/>
  <c r="N15" i="46"/>
  <c r="M15" i="46"/>
  <c r="L15" i="46"/>
  <c r="K15" i="46"/>
  <c r="J15" i="46"/>
  <c r="N14" i="46"/>
  <c r="M14" i="46"/>
  <c r="L14" i="46"/>
  <c r="K14" i="46"/>
  <c r="J14" i="46"/>
  <c r="F50" i="45"/>
  <c r="F51" i="45"/>
  <c r="F17" i="11"/>
  <c r="E50" i="45"/>
  <c r="E51" i="45"/>
  <c r="E17" i="11"/>
  <c r="D50" i="45"/>
  <c r="D51" i="45"/>
  <c r="D17" i="11"/>
  <c r="C50" i="45"/>
  <c r="C51" i="45"/>
  <c r="C17" i="11"/>
  <c r="N48" i="45"/>
  <c r="M48" i="45"/>
  <c r="L48" i="45"/>
  <c r="K48" i="45"/>
  <c r="N47" i="45"/>
  <c r="M47" i="45"/>
  <c r="L47" i="45"/>
  <c r="K47" i="45"/>
  <c r="N46" i="45"/>
  <c r="M46" i="45"/>
  <c r="L46" i="45"/>
  <c r="K46" i="45"/>
  <c r="N45" i="45"/>
  <c r="M45" i="45"/>
  <c r="L45" i="45"/>
  <c r="K45" i="45"/>
  <c r="N44" i="45"/>
  <c r="M44" i="45"/>
  <c r="L44" i="45"/>
  <c r="K44" i="45"/>
  <c r="N43" i="45"/>
  <c r="M43" i="45"/>
  <c r="L43" i="45"/>
  <c r="K43" i="45"/>
  <c r="N42" i="45"/>
  <c r="M42" i="45"/>
  <c r="L42" i="45"/>
  <c r="K42" i="45"/>
  <c r="N41" i="45"/>
  <c r="M41" i="45"/>
  <c r="L41" i="45"/>
  <c r="K41" i="45"/>
  <c r="N40" i="45"/>
  <c r="M40" i="45"/>
  <c r="L40" i="45"/>
  <c r="K40" i="45"/>
  <c r="N39" i="45"/>
  <c r="M39" i="45"/>
  <c r="L39" i="45"/>
  <c r="K39" i="45"/>
  <c r="N38" i="45"/>
  <c r="M38" i="45"/>
  <c r="L38" i="45"/>
  <c r="K38" i="45"/>
  <c r="N37" i="45"/>
  <c r="M37" i="45"/>
  <c r="L37" i="45"/>
  <c r="K37" i="45"/>
  <c r="N36" i="45"/>
  <c r="M36" i="45"/>
  <c r="L36" i="45"/>
  <c r="K36" i="45"/>
  <c r="N35" i="45"/>
  <c r="M35" i="45"/>
  <c r="L35" i="45"/>
  <c r="K35" i="45"/>
  <c r="N34" i="45"/>
  <c r="M34" i="45"/>
  <c r="L34" i="45"/>
  <c r="K34" i="45"/>
  <c r="N33" i="45"/>
  <c r="M33" i="45"/>
  <c r="L33" i="45"/>
  <c r="K33" i="45"/>
  <c r="N32" i="45"/>
  <c r="M32" i="45"/>
  <c r="L32" i="45"/>
  <c r="K32" i="45"/>
  <c r="N31" i="45"/>
  <c r="M31" i="45"/>
  <c r="L31" i="45"/>
  <c r="K31" i="45"/>
  <c r="N30" i="45"/>
  <c r="M30" i="45"/>
  <c r="L30" i="45"/>
  <c r="K30" i="45"/>
  <c r="N29" i="45"/>
  <c r="M29" i="45"/>
  <c r="L29" i="45"/>
  <c r="K29" i="45"/>
  <c r="N28" i="45"/>
  <c r="M28" i="45"/>
  <c r="L28" i="45"/>
  <c r="K28" i="45"/>
  <c r="N27" i="45"/>
  <c r="M27" i="45"/>
  <c r="L27" i="45"/>
  <c r="K27" i="45"/>
  <c r="N26" i="45"/>
  <c r="M26" i="45"/>
  <c r="L26" i="45"/>
  <c r="K26" i="45"/>
  <c r="N25" i="45"/>
  <c r="M25" i="45"/>
  <c r="L25" i="45"/>
  <c r="K25" i="45"/>
  <c r="N24" i="45"/>
  <c r="M24" i="45"/>
  <c r="L24" i="45"/>
  <c r="K24" i="45"/>
  <c r="J24" i="45"/>
  <c r="N23" i="45"/>
  <c r="M23" i="45"/>
  <c r="L23" i="45"/>
  <c r="K23" i="45"/>
  <c r="J23" i="45"/>
  <c r="N22" i="45"/>
  <c r="M22" i="45"/>
  <c r="L22" i="45"/>
  <c r="K22" i="45"/>
  <c r="J22" i="45"/>
  <c r="N21" i="45"/>
  <c r="M21" i="45"/>
  <c r="L21" i="45"/>
  <c r="K21" i="45"/>
  <c r="J21" i="45"/>
  <c r="N20" i="45"/>
  <c r="M20" i="45"/>
  <c r="L20" i="45"/>
  <c r="K20" i="45"/>
  <c r="J20" i="45"/>
  <c r="N19" i="45"/>
  <c r="M19" i="45"/>
  <c r="L19" i="45"/>
  <c r="K19" i="45"/>
  <c r="J19" i="45"/>
  <c r="N18" i="45"/>
  <c r="M18" i="45"/>
  <c r="L18" i="45"/>
  <c r="K18" i="45"/>
  <c r="J18" i="45"/>
  <c r="N17" i="45"/>
  <c r="M17" i="45"/>
  <c r="L17" i="45"/>
  <c r="K17" i="45"/>
  <c r="J17" i="45"/>
  <c r="N16" i="45"/>
  <c r="M16" i="45"/>
  <c r="L16" i="45"/>
  <c r="K16" i="45"/>
  <c r="J16" i="45"/>
  <c r="N15" i="45"/>
  <c r="M15" i="45"/>
  <c r="L15" i="45"/>
  <c r="K15" i="45"/>
  <c r="J15" i="45"/>
  <c r="N14" i="45"/>
  <c r="M14" i="45"/>
  <c r="L14" i="45"/>
  <c r="K14" i="45"/>
  <c r="J14" i="45"/>
  <c r="F50" i="44"/>
  <c r="F51" i="44"/>
  <c r="E50" i="44"/>
  <c r="E51" i="44"/>
  <c r="D50" i="44"/>
  <c r="D51" i="44"/>
  <c r="C50" i="44"/>
  <c r="C51" i="44"/>
  <c r="N48" i="44"/>
  <c r="M48" i="44"/>
  <c r="L48" i="44"/>
  <c r="K48" i="44"/>
  <c r="N47" i="44"/>
  <c r="M47" i="44"/>
  <c r="L47" i="44"/>
  <c r="K47" i="44"/>
  <c r="N46" i="44"/>
  <c r="M46" i="44"/>
  <c r="L46" i="44"/>
  <c r="K46" i="44"/>
  <c r="N45" i="44"/>
  <c r="M45" i="44"/>
  <c r="L45" i="44"/>
  <c r="K45" i="44"/>
  <c r="N44" i="44"/>
  <c r="M44" i="44"/>
  <c r="L44" i="44"/>
  <c r="K44" i="44"/>
  <c r="N43" i="44"/>
  <c r="M43" i="44"/>
  <c r="L43" i="44"/>
  <c r="K43" i="44"/>
  <c r="N42" i="44"/>
  <c r="M42" i="44"/>
  <c r="L42" i="44"/>
  <c r="K42" i="44"/>
  <c r="N41" i="44"/>
  <c r="M41" i="44"/>
  <c r="L41" i="44"/>
  <c r="K41" i="44"/>
  <c r="N40" i="44"/>
  <c r="M40" i="44"/>
  <c r="L40" i="44"/>
  <c r="K40" i="44"/>
  <c r="N39" i="44"/>
  <c r="M39" i="44"/>
  <c r="L39" i="44"/>
  <c r="K39" i="44"/>
  <c r="N38" i="44"/>
  <c r="M38" i="44"/>
  <c r="L38" i="44"/>
  <c r="K38" i="44"/>
  <c r="N37" i="44"/>
  <c r="M37" i="44"/>
  <c r="L37" i="44"/>
  <c r="K37" i="44"/>
  <c r="N36" i="44"/>
  <c r="M36" i="44"/>
  <c r="L36" i="44"/>
  <c r="K36" i="44"/>
  <c r="N35" i="44"/>
  <c r="M35" i="44"/>
  <c r="L35" i="44"/>
  <c r="K35" i="44"/>
  <c r="N34" i="44"/>
  <c r="M34" i="44"/>
  <c r="L34" i="44"/>
  <c r="K34" i="44"/>
  <c r="N33" i="44"/>
  <c r="M33" i="44"/>
  <c r="L33" i="44"/>
  <c r="K33" i="44"/>
  <c r="N32" i="44"/>
  <c r="M32" i="44"/>
  <c r="L32" i="44"/>
  <c r="K32" i="44"/>
  <c r="N31" i="44"/>
  <c r="M31" i="44"/>
  <c r="L31" i="44"/>
  <c r="K31" i="44"/>
  <c r="N30" i="44"/>
  <c r="M30" i="44"/>
  <c r="L30" i="44"/>
  <c r="K30" i="44"/>
  <c r="N29" i="44"/>
  <c r="M29" i="44"/>
  <c r="L29" i="44"/>
  <c r="K29" i="44"/>
  <c r="N28" i="44"/>
  <c r="M28" i="44"/>
  <c r="L28" i="44"/>
  <c r="K28" i="44"/>
  <c r="N27" i="44"/>
  <c r="M27" i="44"/>
  <c r="L27" i="44"/>
  <c r="K27" i="44"/>
  <c r="N26" i="44"/>
  <c r="M26" i="44"/>
  <c r="L26" i="44"/>
  <c r="K26" i="44"/>
  <c r="N25" i="44"/>
  <c r="M25" i="44"/>
  <c r="L25" i="44"/>
  <c r="K25" i="44"/>
  <c r="N24" i="44"/>
  <c r="M24" i="44"/>
  <c r="L24" i="44"/>
  <c r="K24" i="44"/>
  <c r="J24" i="44"/>
  <c r="N23" i="44"/>
  <c r="M23" i="44"/>
  <c r="L23" i="44"/>
  <c r="K23" i="44"/>
  <c r="J23" i="44"/>
  <c r="N22" i="44"/>
  <c r="M22" i="44"/>
  <c r="L22" i="44"/>
  <c r="K22" i="44"/>
  <c r="J22" i="44"/>
  <c r="N21" i="44"/>
  <c r="M21" i="44"/>
  <c r="L21" i="44"/>
  <c r="K21" i="44"/>
  <c r="J21" i="44"/>
  <c r="N20" i="44"/>
  <c r="M20" i="44"/>
  <c r="L20" i="44"/>
  <c r="K20" i="44"/>
  <c r="J20" i="44"/>
  <c r="N19" i="44"/>
  <c r="M19" i="44"/>
  <c r="L19" i="44"/>
  <c r="K19" i="44"/>
  <c r="J19" i="44"/>
  <c r="N18" i="44"/>
  <c r="M18" i="44"/>
  <c r="L18" i="44"/>
  <c r="K18" i="44"/>
  <c r="J18" i="44"/>
  <c r="N17" i="44"/>
  <c r="M17" i="44"/>
  <c r="L17" i="44"/>
  <c r="K17" i="44"/>
  <c r="J17" i="44"/>
  <c r="N16" i="44"/>
  <c r="M16" i="44"/>
  <c r="L16" i="44"/>
  <c r="K16" i="44"/>
  <c r="J16" i="44"/>
  <c r="N15" i="44"/>
  <c r="M15" i="44"/>
  <c r="L15" i="44"/>
  <c r="K15" i="44"/>
  <c r="J15" i="44"/>
  <c r="N14" i="44"/>
  <c r="M14" i="44"/>
  <c r="L14" i="44"/>
  <c r="K14" i="44"/>
  <c r="J14" i="44"/>
  <c r="E50" i="40"/>
  <c r="G51" i="44"/>
  <c r="G18" i="11"/>
  <c r="G50" i="48"/>
  <c r="G51" i="49"/>
  <c r="G15" i="11"/>
  <c r="G50" i="49"/>
  <c r="G51" i="48"/>
  <c r="G14" i="11"/>
  <c r="G51" i="46"/>
  <c r="G36" i="11"/>
  <c r="C16" i="11"/>
  <c r="G50" i="46"/>
  <c r="G51" i="45"/>
  <c r="G17" i="11"/>
  <c r="G50" i="45"/>
  <c r="G50" i="44"/>
  <c r="F50" i="40"/>
  <c r="F51" i="40"/>
  <c r="F13" i="11"/>
  <c r="E51" i="40"/>
  <c r="E13" i="11"/>
  <c r="D50" i="40"/>
  <c r="D51" i="40"/>
  <c r="D13" i="11"/>
  <c r="C50" i="40"/>
  <c r="N48" i="40"/>
  <c r="M48" i="40"/>
  <c r="L48" i="40"/>
  <c r="K48" i="40"/>
  <c r="N47" i="40"/>
  <c r="M47" i="40"/>
  <c r="L47" i="40"/>
  <c r="K47" i="40"/>
  <c r="N46" i="40"/>
  <c r="M46" i="40"/>
  <c r="L46" i="40"/>
  <c r="K46" i="40"/>
  <c r="N45" i="40"/>
  <c r="M45" i="40"/>
  <c r="L45" i="40"/>
  <c r="K45" i="40"/>
  <c r="N44" i="40"/>
  <c r="M44" i="40"/>
  <c r="L44" i="40"/>
  <c r="K44" i="40"/>
  <c r="N43" i="40"/>
  <c r="M43" i="40"/>
  <c r="L43" i="40"/>
  <c r="K43" i="40"/>
  <c r="N42" i="40"/>
  <c r="M42" i="40"/>
  <c r="L42" i="40"/>
  <c r="K42" i="40"/>
  <c r="N41" i="40"/>
  <c r="M41" i="40"/>
  <c r="L41" i="40"/>
  <c r="K41" i="40"/>
  <c r="N40" i="40"/>
  <c r="M40" i="40"/>
  <c r="L40" i="40"/>
  <c r="K40" i="40"/>
  <c r="N39" i="40"/>
  <c r="M39" i="40"/>
  <c r="L39" i="40"/>
  <c r="K39" i="40"/>
  <c r="N38" i="40"/>
  <c r="M38" i="40"/>
  <c r="L38" i="40"/>
  <c r="K38" i="40"/>
  <c r="N37" i="40"/>
  <c r="M37" i="40"/>
  <c r="L37" i="40"/>
  <c r="K37" i="40"/>
  <c r="N36" i="40"/>
  <c r="M36" i="40"/>
  <c r="L36" i="40"/>
  <c r="K36" i="40"/>
  <c r="N35" i="40"/>
  <c r="M35" i="40"/>
  <c r="L35" i="40"/>
  <c r="K35" i="40"/>
  <c r="N34" i="40"/>
  <c r="M34" i="40"/>
  <c r="L34" i="40"/>
  <c r="K34" i="40"/>
  <c r="N33" i="40"/>
  <c r="M33" i="40"/>
  <c r="L33" i="40"/>
  <c r="K33" i="40"/>
  <c r="N32" i="40"/>
  <c r="M32" i="40"/>
  <c r="L32" i="40"/>
  <c r="K32" i="40"/>
  <c r="N31" i="40"/>
  <c r="M31" i="40"/>
  <c r="L31" i="40"/>
  <c r="K31" i="40"/>
  <c r="N30" i="40"/>
  <c r="M30" i="40"/>
  <c r="L30" i="40"/>
  <c r="K30" i="40"/>
  <c r="N29" i="40"/>
  <c r="M29" i="40"/>
  <c r="L29" i="40"/>
  <c r="K29" i="40"/>
  <c r="N28" i="40"/>
  <c r="M28" i="40"/>
  <c r="L28" i="40"/>
  <c r="K28" i="40"/>
  <c r="N27" i="40"/>
  <c r="M27" i="40"/>
  <c r="L27" i="40"/>
  <c r="K27" i="40"/>
  <c r="N26" i="40"/>
  <c r="M26" i="40"/>
  <c r="L26" i="40"/>
  <c r="K26" i="40"/>
  <c r="N25" i="40"/>
  <c r="M25" i="40"/>
  <c r="L25" i="40"/>
  <c r="K25" i="40"/>
  <c r="N24" i="40"/>
  <c r="M24" i="40"/>
  <c r="L24" i="40"/>
  <c r="K24" i="40"/>
  <c r="J24" i="40"/>
  <c r="N23" i="40"/>
  <c r="M23" i="40"/>
  <c r="L23" i="40"/>
  <c r="K23" i="40"/>
  <c r="J23" i="40"/>
  <c r="N22" i="40"/>
  <c r="M22" i="40"/>
  <c r="L22" i="40"/>
  <c r="K22" i="40"/>
  <c r="J22" i="40"/>
  <c r="N21" i="40"/>
  <c r="M21" i="40"/>
  <c r="L21" i="40"/>
  <c r="K21" i="40"/>
  <c r="J21" i="40"/>
  <c r="N20" i="40"/>
  <c r="M20" i="40"/>
  <c r="L20" i="40"/>
  <c r="K20" i="40"/>
  <c r="J20" i="40"/>
  <c r="N19" i="40"/>
  <c r="M19" i="40"/>
  <c r="L19" i="40"/>
  <c r="K19" i="40"/>
  <c r="J19" i="40"/>
  <c r="N18" i="40"/>
  <c r="M18" i="40"/>
  <c r="L18" i="40"/>
  <c r="K18" i="40"/>
  <c r="J18" i="40"/>
  <c r="N17" i="40"/>
  <c r="M17" i="40"/>
  <c r="L17" i="40"/>
  <c r="K17" i="40"/>
  <c r="J17" i="40"/>
  <c r="N16" i="40"/>
  <c r="M16" i="40"/>
  <c r="L16" i="40"/>
  <c r="K16" i="40"/>
  <c r="J16" i="40"/>
  <c r="N15" i="40"/>
  <c r="M15" i="40"/>
  <c r="L15" i="40"/>
  <c r="K15" i="40"/>
  <c r="J15" i="40"/>
  <c r="N14" i="40"/>
  <c r="M14" i="40"/>
  <c r="L14" i="40"/>
  <c r="K14" i="40"/>
  <c r="J14" i="40"/>
  <c r="F50" i="38"/>
  <c r="F51" i="38"/>
  <c r="F42" i="11"/>
  <c r="E50" i="38"/>
  <c r="E51" i="38"/>
  <c r="E42" i="11"/>
  <c r="D50" i="38"/>
  <c r="D51" i="38"/>
  <c r="D42" i="11"/>
  <c r="C50" i="38"/>
  <c r="N48" i="38"/>
  <c r="M48" i="38"/>
  <c r="L48" i="38"/>
  <c r="K48" i="38"/>
  <c r="N47" i="38"/>
  <c r="M47" i="38"/>
  <c r="L47" i="38"/>
  <c r="K47" i="38"/>
  <c r="N46" i="38"/>
  <c r="M46" i="38"/>
  <c r="L46" i="38"/>
  <c r="K46" i="38"/>
  <c r="N45" i="38"/>
  <c r="M45" i="38"/>
  <c r="L45" i="38"/>
  <c r="K45" i="38"/>
  <c r="N44" i="38"/>
  <c r="M44" i="38"/>
  <c r="L44" i="38"/>
  <c r="K44" i="38"/>
  <c r="N43" i="38"/>
  <c r="M43" i="38"/>
  <c r="L43" i="38"/>
  <c r="K43" i="38"/>
  <c r="N42" i="38"/>
  <c r="M42" i="38"/>
  <c r="L42" i="38"/>
  <c r="K42" i="38"/>
  <c r="N41" i="38"/>
  <c r="M41" i="38"/>
  <c r="L41" i="38"/>
  <c r="K41" i="38"/>
  <c r="N40" i="38"/>
  <c r="M40" i="38"/>
  <c r="L40" i="38"/>
  <c r="K40" i="38"/>
  <c r="N39" i="38"/>
  <c r="M39" i="38"/>
  <c r="L39" i="38"/>
  <c r="K39" i="38"/>
  <c r="N38" i="38"/>
  <c r="M38" i="38"/>
  <c r="L38" i="38"/>
  <c r="K38" i="38"/>
  <c r="N37" i="38"/>
  <c r="M37" i="38"/>
  <c r="L37" i="38"/>
  <c r="K37" i="38"/>
  <c r="N36" i="38"/>
  <c r="M36" i="38"/>
  <c r="L36" i="38"/>
  <c r="K36" i="38"/>
  <c r="N35" i="38"/>
  <c r="M35" i="38"/>
  <c r="L35" i="38"/>
  <c r="K35" i="38"/>
  <c r="N34" i="38"/>
  <c r="M34" i="38"/>
  <c r="L34" i="38"/>
  <c r="K34" i="38"/>
  <c r="N33" i="38"/>
  <c r="M33" i="38"/>
  <c r="L33" i="38"/>
  <c r="K33" i="38"/>
  <c r="N32" i="38"/>
  <c r="M32" i="38"/>
  <c r="L32" i="38"/>
  <c r="K32" i="38"/>
  <c r="N31" i="38"/>
  <c r="M31" i="38"/>
  <c r="L31" i="38"/>
  <c r="K31" i="38"/>
  <c r="N30" i="38"/>
  <c r="M30" i="38"/>
  <c r="L30" i="38"/>
  <c r="K30" i="38"/>
  <c r="N29" i="38"/>
  <c r="M29" i="38"/>
  <c r="L29" i="38"/>
  <c r="K29" i="38"/>
  <c r="N28" i="38"/>
  <c r="M28" i="38"/>
  <c r="L28" i="38"/>
  <c r="K28" i="38"/>
  <c r="N27" i="38"/>
  <c r="M27" i="38"/>
  <c r="L27" i="38"/>
  <c r="K27" i="38"/>
  <c r="N26" i="38"/>
  <c r="M26" i="38"/>
  <c r="L26" i="38"/>
  <c r="K26" i="38"/>
  <c r="N25" i="38"/>
  <c r="M25" i="38"/>
  <c r="L25" i="38"/>
  <c r="K25" i="38"/>
  <c r="N24" i="38"/>
  <c r="M24" i="38"/>
  <c r="L24" i="38"/>
  <c r="K24" i="38"/>
  <c r="J24" i="38"/>
  <c r="N23" i="38"/>
  <c r="M23" i="38"/>
  <c r="L23" i="38"/>
  <c r="K23" i="38"/>
  <c r="J23" i="38"/>
  <c r="N22" i="38"/>
  <c r="M22" i="38"/>
  <c r="L22" i="38"/>
  <c r="K22" i="38"/>
  <c r="J22" i="38"/>
  <c r="N21" i="38"/>
  <c r="M21" i="38"/>
  <c r="L21" i="38"/>
  <c r="K21" i="38"/>
  <c r="J21" i="38"/>
  <c r="N20" i="38"/>
  <c r="M20" i="38"/>
  <c r="L20" i="38"/>
  <c r="K20" i="38"/>
  <c r="J20" i="38"/>
  <c r="N19" i="38"/>
  <c r="M19" i="38"/>
  <c r="L19" i="38"/>
  <c r="K19" i="38"/>
  <c r="J19" i="38"/>
  <c r="N18" i="38"/>
  <c r="M18" i="38"/>
  <c r="L18" i="38"/>
  <c r="K18" i="38"/>
  <c r="J18" i="38"/>
  <c r="N17" i="38"/>
  <c r="M17" i="38"/>
  <c r="L17" i="38"/>
  <c r="K17" i="38"/>
  <c r="J17" i="38"/>
  <c r="N16" i="38"/>
  <c r="M16" i="38"/>
  <c r="L16" i="38"/>
  <c r="K16" i="38"/>
  <c r="J16" i="38"/>
  <c r="N15" i="38"/>
  <c r="M15" i="38"/>
  <c r="L15" i="38"/>
  <c r="K15" i="38"/>
  <c r="J15" i="38"/>
  <c r="N14" i="38"/>
  <c r="M14" i="38"/>
  <c r="L14" i="38"/>
  <c r="K14" i="38"/>
  <c r="J14" i="38"/>
  <c r="F50" i="37"/>
  <c r="F51" i="37"/>
  <c r="E50" i="37"/>
  <c r="E51" i="37"/>
  <c r="D50" i="37"/>
  <c r="D51" i="37"/>
  <c r="C50" i="37"/>
  <c r="C51" i="37"/>
  <c r="N48" i="37"/>
  <c r="M48" i="37"/>
  <c r="L48" i="37"/>
  <c r="K48" i="37"/>
  <c r="N47" i="37"/>
  <c r="M47" i="37"/>
  <c r="L47" i="37"/>
  <c r="K47" i="37"/>
  <c r="N46" i="37"/>
  <c r="M46" i="37"/>
  <c r="L46" i="37"/>
  <c r="K46" i="37"/>
  <c r="N45" i="37"/>
  <c r="M45" i="37"/>
  <c r="L45" i="37"/>
  <c r="K45" i="37"/>
  <c r="N44" i="37"/>
  <c r="M44" i="37"/>
  <c r="L44" i="37"/>
  <c r="K44" i="37"/>
  <c r="N43" i="37"/>
  <c r="M43" i="37"/>
  <c r="L43" i="37"/>
  <c r="K43" i="37"/>
  <c r="N42" i="37"/>
  <c r="M42" i="37"/>
  <c r="L42" i="37"/>
  <c r="K42" i="37"/>
  <c r="N41" i="37"/>
  <c r="M41" i="37"/>
  <c r="L41" i="37"/>
  <c r="K41" i="37"/>
  <c r="N40" i="37"/>
  <c r="M40" i="37"/>
  <c r="L40" i="37"/>
  <c r="K40" i="37"/>
  <c r="N39" i="37"/>
  <c r="M39" i="37"/>
  <c r="L39" i="37"/>
  <c r="K39" i="37"/>
  <c r="N38" i="37"/>
  <c r="M38" i="37"/>
  <c r="L38" i="37"/>
  <c r="K38" i="37"/>
  <c r="N37" i="37"/>
  <c r="M37" i="37"/>
  <c r="L37" i="37"/>
  <c r="K37" i="37"/>
  <c r="N36" i="37"/>
  <c r="M36" i="37"/>
  <c r="L36" i="37"/>
  <c r="K36" i="37"/>
  <c r="N35" i="37"/>
  <c r="M35" i="37"/>
  <c r="L35" i="37"/>
  <c r="K35" i="37"/>
  <c r="N34" i="37"/>
  <c r="M34" i="37"/>
  <c r="L34" i="37"/>
  <c r="K34" i="37"/>
  <c r="N33" i="37"/>
  <c r="M33" i="37"/>
  <c r="L33" i="37"/>
  <c r="K33" i="37"/>
  <c r="N32" i="37"/>
  <c r="M32" i="37"/>
  <c r="L32" i="37"/>
  <c r="K32" i="37"/>
  <c r="N31" i="37"/>
  <c r="M31" i="37"/>
  <c r="L31" i="37"/>
  <c r="K31" i="37"/>
  <c r="N30" i="37"/>
  <c r="M30" i="37"/>
  <c r="L30" i="37"/>
  <c r="K30" i="37"/>
  <c r="N29" i="37"/>
  <c r="M29" i="37"/>
  <c r="L29" i="37"/>
  <c r="K29" i="37"/>
  <c r="N28" i="37"/>
  <c r="M28" i="37"/>
  <c r="L28" i="37"/>
  <c r="K28" i="37"/>
  <c r="N27" i="37"/>
  <c r="M27" i="37"/>
  <c r="L27" i="37"/>
  <c r="K27" i="37"/>
  <c r="N26" i="37"/>
  <c r="M26" i="37"/>
  <c r="L26" i="37"/>
  <c r="K26" i="37"/>
  <c r="N25" i="37"/>
  <c r="M25" i="37"/>
  <c r="L25" i="37"/>
  <c r="K25" i="37"/>
  <c r="N24" i="37"/>
  <c r="M24" i="37"/>
  <c r="L24" i="37"/>
  <c r="K24" i="37"/>
  <c r="J24" i="37"/>
  <c r="N23" i="37"/>
  <c r="M23" i="37"/>
  <c r="L23" i="37"/>
  <c r="K23" i="37"/>
  <c r="J23" i="37"/>
  <c r="N22" i="37"/>
  <c r="M22" i="37"/>
  <c r="L22" i="37"/>
  <c r="K22" i="37"/>
  <c r="J22" i="37"/>
  <c r="N21" i="37"/>
  <c r="M21" i="37"/>
  <c r="L21" i="37"/>
  <c r="K21" i="37"/>
  <c r="J21" i="37"/>
  <c r="N20" i="37"/>
  <c r="M20" i="37"/>
  <c r="L20" i="37"/>
  <c r="K20" i="37"/>
  <c r="J20" i="37"/>
  <c r="N19" i="37"/>
  <c r="M19" i="37"/>
  <c r="L19" i="37"/>
  <c r="K19" i="37"/>
  <c r="J19" i="37"/>
  <c r="N18" i="37"/>
  <c r="M18" i="37"/>
  <c r="L18" i="37"/>
  <c r="K18" i="37"/>
  <c r="J18" i="37"/>
  <c r="N17" i="37"/>
  <c r="M17" i="37"/>
  <c r="L17" i="37"/>
  <c r="K17" i="37"/>
  <c r="J17" i="37"/>
  <c r="N16" i="37"/>
  <c r="M16" i="37"/>
  <c r="L16" i="37"/>
  <c r="K16" i="37"/>
  <c r="J16" i="37"/>
  <c r="N15" i="37"/>
  <c r="M15" i="37"/>
  <c r="L15" i="37"/>
  <c r="K15" i="37"/>
  <c r="J15" i="37"/>
  <c r="N14" i="37"/>
  <c r="M14" i="37"/>
  <c r="L14" i="37"/>
  <c r="K14" i="37"/>
  <c r="J14" i="37"/>
  <c r="F50" i="36"/>
  <c r="F51" i="36"/>
  <c r="E50" i="36"/>
  <c r="E51" i="36"/>
  <c r="D50" i="36"/>
  <c r="D51" i="36"/>
  <c r="C50" i="36"/>
  <c r="C51" i="36"/>
  <c r="N48" i="36"/>
  <c r="M48" i="36"/>
  <c r="L48" i="36"/>
  <c r="K48" i="36"/>
  <c r="N47" i="36"/>
  <c r="M47" i="36"/>
  <c r="L47" i="36"/>
  <c r="K47" i="36"/>
  <c r="N46" i="36"/>
  <c r="M46" i="36"/>
  <c r="L46" i="36"/>
  <c r="K46" i="36"/>
  <c r="N45" i="36"/>
  <c r="M45" i="36"/>
  <c r="L45" i="36"/>
  <c r="K45" i="36"/>
  <c r="N44" i="36"/>
  <c r="M44" i="36"/>
  <c r="L44" i="36"/>
  <c r="K44" i="36"/>
  <c r="N43" i="36"/>
  <c r="M43" i="36"/>
  <c r="L43" i="36"/>
  <c r="K43" i="36"/>
  <c r="N42" i="36"/>
  <c r="M42" i="36"/>
  <c r="L42" i="36"/>
  <c r="K42" i="36"/>
  <c r="N41" i="36"/>
  <c r="M41" i="36"/>
  <c r="L41" i="36"/>
  <c r="K41" i="36"/>
  <c r="N40" i="36"/>
  <c r="M40" i="36"/>
  <c r="L40" i="36"/>
  <c r="K40" i="36"/>
  <c r="N39" i="36"/>
  <c r="M39" i="36"/>
  <c r="L39" i="36"/>
  <c r="K39" i="36"/>
  <c r="N38" i="36"/>
  <c r="M38" i="36"/>
  <c r="L38" i="36"/>
  <c r="K38" i="36"/>
  <c r="N37" i="36"/>
  <c r="M37" i="36"/>
  <c r="L37" i="36"/>
  <c r="K37" i="36"/>
  <c r="N36" i="36"/>
  <c r="M36" i="36"/>
  <c r="L36" i="36"/>
  <c r="K36" i="36"/>
  <c r="N35" i="36"/>
  <c r="M35" i="36"/>
  <c r="L35" i="36"/>
  <c r="K35" i="36"/>
  <c r="N34" i="36"/>
  <c r="M34" i="36"/>
  <c r="L34" i="36"/>
  <c r="K34" i="36"/>
  <c r="N33" i="36"/>
  <c r="M33" i="36"/>
  <c r="L33" i="36"/>
  <c r="K33" i="36"/>
  <c r="N32" i="36"/>
  <c r="M32" i="36"/>
  <c r="L32" i="36"/>
  <c r="K32" i="36"/>
  <c r="N31" i="36"/>
  <c r="M31" i="36"/>
  <c r="L31" i="36"/>
  <c r="K31" i="36"/>
  <c r="N30" i="36"/>
  <c r="M30" i="36"/>
  <c r="L30" i="36"/>
  <c r="K30" i="36"/>
  <c r="N29" i="36"/>
  <c r="M29" i="36"/>
  <c r="L29" i="36"/>
  <c r="K29" i="36"/>
  <c r="N28" i="36"/>
  <c r="M28" i="36"/>
  <c r="L28" i="36"/>
  <c r="K28" i="36"/>
  <c r="N27" i="36"/>
  <c r="M27" i="36"/>
  <c r="L27" i="36"/>
  <c r="K27" i="36"/>
  <c r="N26" i="36"/>
  <c r="M26" i="36"/>
  <c r="L26" i="36"/>
  <c r="K26" i="36"/>
  <c r="N25" i="36"/>
  <c r="M25" i="36"/>
  <c r="L25" i="36"/>
  <c r="K25" i="36"/>
  <c r="N24" i="36"/>
  <c r="M24" i="36"/>
  <c r="L24" i="36"/>
  <c r="K24" i="36"/>
  <c r="J24" i="36"/>
  <c r="N23" i="36"/>
  <c r="M23" i="36"/>
  <c r="L23" i="36"/>
  <c r="K23" i="36"/>
  <c r="J23" i="36"/>
  <c r="N22" i="36"/>
  <c r="M22" i="36"/>
  <c r="L22" i="36"/>
  <c r="K22" i="36"/>
  <c r="J22" i="36"/>
  <c r="N21" i="36"/>
  <c r="M21" i="36"/>
  <c r="L21" i="36"/>
  <c r="K21" i="36"/>
  <c r="J21" i="36"/>
  <c r="N20" i="36"/>
  <c r="M20" i="36"/>
  <c r="L20" i="36"/>
  <c r="K20" i="36"/>
  <c r="J20" i="36"/>
  <c r="N19" i="36"/>
  <c r="M19" i="36"/>
  <c r="L19" i="36"/>
  <c r="K19" i="36"/>
  <c r="J19" i="36"/>
  <c r="N18" i="36"/>
  <c r="M18" i="36"/>
  <c r="L18" i="36"/>
  <c r="K18" i="36"/>
  <c r="J18" i="36"/>
  <c r="N17" i="36"/>
  <c r="M17" i="36"/>
  <c r="L17" i="36"/>
  <c r="K17" i="36"/>
  <c r="J17" i="36"/>
  <c r="N16" i="36"/>
  <c r="M16" i="36"/>
  <c r="L16" i="36"/>
  <c r="K16" i="36"/>
  <c r="J16" i="36"/>
  <c r="N15" i="36"/>
  <c r="M15" i="36"/>
  <c r="L15" i="36"/>
  <c r="K15" i="36"/>
  <c r="J15" i="36"/>
  <c r="N14" i="36"/>
  <c r="M14" i="36"/>
  <c r="L14" i="36"/>
  <c r="K14" i="36"/>
  <c r="J14" i="36"/>
  <c r="F50" i="35"/>
  <c r="E50" i="35"/>
  <c r="D50" i="35"/>
  <c r="C50" i="35"/>
  <c r="M2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L2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G50" i="40"/>
  <c r="C51" i="40"/>
  <c r="C13" i="11"/>
  <c r="G50" i="38"/>
  <c r="C51" i="38"/>
  <c r="G51" i="37"/>
  <c r="G21" i="11"/>
  <c r="G41" i="11"/>
  <c r="G50" i="37"/>
  <c r="G51" i="36"/>
  <c r="G20" i="11"/>
  <c r="G40" i="11"/>
  <c r="G50" i="36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M28" i="35"/>
  <c r="M27" i="35"/>
  <c r="M26" i="35"/>
  <c r="M25" i="35"/>
  <c r="L28" i="35"/>
  <c r="L27" i="35"/>
  <c r="L26" i="35"/>
  <c r="L25" i="35"/>
  <c r="K28" i="35"/>
  <c r="K27" i="35"/>
  <c r="K26" i="35"/>
  <c r="K25" i="35"/>
  <c r="C41" i="11"/>
  <c r="F40" i="11"/>
  <c r="E40" i="11"/>
  <c r="D40" i="11"/>
  <c r="F41" i="11"/>
  <c r="E41" i="11"/>
  <c r="C40" i="11"/>
  <c r="F51" i="35"/>
  <c r="F39" i="11"/>
  <c r="E51" i="35"/>
  <c r="E39" i="11"/>
  <c r="D51" i="35"/>
  <c r="D39" i="11"/>
  <c r="M24" i="35"/>
  <c r="L24" i="35"/>
  <c r="K24" i="35"/>
  <c r="J24" i="35"/>
  <c r="M23" i="35"/>
  <c r="L23" i="35"/>
  <c r="K23" i="35"/>
  <c r="J23" i="35"/>
  <c r="M22" i="35"/>
  <c r="L22" i="35"/>
  <c r="K22" i="35"/>
  <c r="J22" i="35"/>
  <c r="M21" i="35"/>
  <c r="L21" i="35"/>
  <c r="K21" i="35"/>
  <c r="J21" i="35"/>
  <c r="M20" i="35"/>
  <c r="L20" i="35"/>
  <c r="K20" i="35"/>
  <c r="J20" i="35"/>
  <c r="M19" i="35"/>
  <c r="L19" i="35"/>
  <c r="K19" i="35"/>
  <c r="J19" i="35"/>
  <c r="M18" i="35"/>
  <c r="L18" i="35"/>
  <c r="K18" i="35"/>
  <c r="J18" i="35"/>
  <c r="M17" i="35"/>
  <c r="L17" i="35"/>
  <c r="K17" i="35"/>
  <c r="J17" i="35"/>
  <c r="M16" i="35"/>
  <c r="L16" i="35"/>
  <c r="K16" i="35"/>
  <c r="J16" i="35"/>
  <c r="M15" i="35"/>
  <c r="L15" i="35"/>
  <c r="K15" i="35"/>
  <c r="J15" i="35"/>
  <c r="M14" i="35"/>
  <c r="L14" i="35"/>
  <c r="K14" i="35"/>
  <c r="J14" i="35"/>
  <c r="F38" i="11"/>
  <c r="E38" i="11"/>
  <c r="D38" i="11"/>
  <c r="C38" i="11"/>
  <c r="F37" i="11"/>
  <c r="E37" i="11"/>
  <c r="D37" i="11"/>
  <c r="C37" i="11"/>
  <c r="F36" i="11"/>
  <c r="E36" i="11"/>
  <c r="D36" i="11"/>
  <c r="C36" i="11"/>
  <c r="F35" i="11"/>
  <c r="E35" i="11"/>
  <c r="D35" i="11"/>
  <c r="C35" i="11"/>
  <c r="E34" i="11"/>
  <c r="D34" i="11"/>
  <c r="C34" i="11"/>
  <c r="F33" i="11"/>
  <c r="G51" i="38"/>
  <c r="C42" i="11"/>
  <c r="G51" i="40"/>
  <c r="G13" i="11"/>
  <c r="C33" i="11"/>
  <c r="G38" i="11"/>
  <c r="G37" i="11"/>
  <c r="G35" i="11"/>
  <c r="G34" i="11"/>
  <c r="E33" i="11"/>
  <c r="G22" i="11"/>
  <c r="G42" i="11"/>
  <c r="G33" i="11"/>
  <c r="D33" i="11"/>
  <c r="G50" i="35"/>
  <c r="C51" i="35"/>
  <c r="G51" i="35"/>
  <c r="G19" i="11"/>
  <c r="G39" i="11"/>
  <c r="C39" i="11"/>
  <c r="D41" i="11"/>
</calcChain>
</file>

<file path=xl/sharedStrings.xml><?xml version="1.0" encoding="utf-8"?>
<sst xmlns="http://schemas.openxmlformats.org/spreadsheetml/2006/main" count="1082" uniqueCount="265">
  <si>
    <t>Utseende</t>
  </si>
  <si>
    <t>Skala  1-10</t>
  </si>
  <si>
    <t xml:space="preserve">Skala 1 - 10 </t>
  </si>
  <si>
    <t>Kock 1</t>
  </si>
  <si>
    <t>Kock2</t>
  </si>
  <si>
    <t>Kock 3</t>
  </si>
  <si>
    <t>Kock 4</t>
  </si>
  <si>
    <t>Kock 5</t>
  </si>
  <si>
    <t>Kock 6</t>
  </si>
  <si>
    <t>Kock 7</t>
  </si>
  <si>
    <t>Kock 8</t>
  </si>
  <si>
    <t>Kock 9</t>
  </si>
  <si>
    <t>Kock 10</t>
  </si>
  <si>
    <t>Kock 11</t>
  </si>
  <si>
    <t>Produkter</t>
  </si>
  <si>
    <t>Kockar</t>
  </si>
  <si>
    <t>Potential</t>
  </si>
  <si>
    <t>potential</t>
  </si>
  <si>
    <t xml:space="preserve">summa </t>
  </si>
  <si>
    <t>1. medelvärde = summan av alla värden/ antal värden</t>
  </si>
  <si>
    <t xml:space="preserve">Utseende i rå form </t>
  </si>
  <si>
    <t>Antal kockar:</t>
  </si>
  <si>
    <t>Mörhet</t>
  </si>
  <si>
    <t>6.</t>
  </si>
  <si>
    <t>7.</t>
  </si>
  <si>
    <t>8.</t>
  </si>
  <si>
    <t>1.</t>
  </si>
  <si>
    <t xml:space="preserve">2. </t>
  </si>
  <si>
    <t xml:space="preserve">3. </t>
  </si>
  <si>
    <t xml:space="preserve">4. </t>
  </si>
  <si>
    <t xml:space="preserve">5. </t>
  </si>
  <si>
    <t>Skala 1 - 10</t>
  </si>
  <si>
    <t>Kock 12</t>
  </si>
  <si>
    <t>Kock 13</t>
  </si>
  <si>
    <t>Kock 14</t>
  </si>
  <si>
    <t>Kock 15</t>
  </si>
  <si>
    <t>Smak</t>
  </si>
  <si>
    <t>Skala 1- 10 x 2</t>
  </si>
  <si>
    <t>Skala 1 - 10  x 1</t>
  </si>
  <si>
    <t>Skala 1 - 10 x 1</t>
  </si>
  <si>
    <t xml:space="preserve">Skala  1 -10 x 1 </t>
  </si>
  <si>
    <t>utseende rå form</t>
  </si>
  <si>
    <t>35-50 poäng = Exceptionell råvara</t>
  </si>
  <si>
    <t xml:space="preserve">Smak </t>
  </si>
  <si>
    <t>20-24 = Standard råvara</t>
  </si>
  <si>
    <t>Kock 16</t>
  </si>
  <si>
    <t>Kock 17</t>
  </si>
  <si>
    <t>Kock 18</t>
  </si>
  <si>
    <t>Kock 19</t>
  </si>
  <si>
    <t xml:space="preserve">Kock 20 </t>
  </si>
  <si>
    <t>Kock 21</t>
  </si>
  <si>
    <t>Kock 22</t>
  </si>
  <si>
    <t>Kock 23</t>
  </si>
  <si>
    <t>Kock 24</t>
  </si>
  <si>
    <t>Kock 25</t>
  </si>
  <si>
    <t>Kock 26</t>
  </si>
  <si>
    <t xml:space="preserve">Kock 27 </t>
  </si>
  <si>
    <t xml:space="preserve">Kock 28 </t>
  </si>
  <si>
    <t xml:space="preserve">Kock 29 </t>
  </si>
  <si>
    <t xml:space="preserve">Kock 30 </t>
  </si>
  <si>
    <t>Saftighet</t>
  </si>
  <si>
    <t>Total</t>
  </si>
  <si>
    <t xml:space="preserve">Kock 31 </t>
  </si>
  <si>
    <t>Kock 32</t>
  </si>
  <si>
    <t xml:space="preserve">Kock 33 </t>
  </si>
  <si>
    <t>Kock 34</t>
  </si>
  <si>
    <t>Kock 35</t>
  </si>
  <si>
    <t xml:space="preserve">Kock 18 </t>
  </si>
  <si>
    <t xml:space="preserve">Kock 19 </t>
  </si>
  <si>
    <t xml:space="preserve">Kock 21 </t>
  </si>
  <si>
    <t>Kock 29</t>
  </si>
  <si>
    <t>Kock 31</t>
  </si>
  <si>
    <t>Kock 33</t>
  </si>
  <si>
    <t xml:space="preserve">25-29 = Hög råvarukvalité               </t>
  </si>
  <si>
    <t>30-34 = Utmärkt råvarukvalité</t>
  </si>
  <si>
    <t>x 1</t>
  </si>
  <si>
    <t>x 2</t>
  </si>
  <si>
    <t>Skala 1-10</t>
  </si>
  <si>
    <t xml:space="preserve">Saftighet </t>
  </si>
  <si>
    <t>UTSEENDE</t>
  </si>
  <si>
    <t>MÖRHET</t>
  </si>
  <si>
    <t>SAFTIGHET</t>
  </si>
  <si>
    <t>SMAK</t>
  </si>
  <si>
    <t xml:space="preserve">30-34 = Utmärkt råvarukvalité </t>
  </si>
  <si>
    <t xml:space="preserve">            </t>
  </si>
  <si>
    <t>Resultat 5 november 2020</t>
  </si>
  <si>
    <t>FÅGEL</t>
  </si>
  <si>
    <t>9. Pärlhöna, Rosa Skattlådan</t>
  </si>
  <si>
    <t>8. Pärlhöna, Blekslätten</t>
  </si>
  <si>
    <t>7. Pärlhöna, Referens</t>
  </si>
  <si>
    <t xml:space="preserve">6. Skånsk Blommehöna, Rosa Skattlådan </t>
  </si>
  <si>
    <t>5. Höna, Blekslätten</t>
  </si>
  <si>
    <t>4. Vaktel, Rosa Skattlådan</t>
  </si>
  <si>
    <t>3. Vaktel, Rosa Skattlådan</t>
  </si>
  <si>
    <t>2. Vaktel, Blekslätten</t>
  </si>
  <si>
    <t>1. Vaktel, Referens Frankrike</t>
  </si>
  <si>
    <t>10. Cayugaanka, Rosa Skattlådan</t>
  </si>
  <si>
    <t>11. Svensk Blåanka, Blekslätten</t>
  </si>
  <si>
    <t>Produkt: Vaktel</t>
  </si>
  <si>
    <t>Bonde: Frankrike</t>
  </si>
  <si>
    <t>Bonde: Blekslätten</t>
  </si>
  <si>
    <t>Bonde: Rosa Skattlådan</t>
  </si>
  <si>
    <t>Produkt: Skånsk Blommehöna</t>
  </si>
  <si>
    <t>Produkt: Pärlhöna</t>
  </si>
  <si>
    <t>Produkt: Cayugaanka</t>
  </si>
  <si>
    <t>Produkt: Svensk Blåanka</t>
  </si>
  <si>
    <t>Produkt: Höna</t>
  </si>
  <si>
    <t xml:space="preserve">5. FÅGEL </t>
  </si>
  <si>
    <t>1. FÅGEL</t>
  </si>
  <si>
    <t>2. FÅGEL</t>
  </si>
  <si>
    <t>3. FÅGEL</t>
  </si>
  <si>
    <t>4. FÅGEL</t>
  </si>
  <si>
    <t>6. FÅGEL</t>
  </si>
  <si>
    <t>7. FÅGEL</t>
  </si>
  <si>
    <t>8. FÅGEL</t>
  </si>
  <si>
    <t>9. FÅGEL</t>
  </si>
  <si>
    <t>10. FÅGEL</t>
  </si>
  <si>
    <t>11. FÅGEL</t>
  </si>
  <si>
    <t>Ljust kött med sprucket fuktigt skinn och lite mjuk i konsistensen.</t>
  </si>
  <si>
    <t>Tunt skinn vid bröstbenet, trött utseende, fryst?</t>
  </si>
  <si>
    <t>Söt skog i doften och blek i färgerna.</t>
  </si>
  <si>
    <t>Väldigt mör. Mör utan finess.</t>
  </si>
  <si>
    <t>TEXTUR</t>
  </si>
  <si>
    <t>Mjuk med lite motstånd och krispigt skinn, saftig.</t>
  </si>
  <si>
    <t>Lite svampig med textur som är krispig</t>
  </si>
  <si>
    <t>Något torra outalade korta fibrer</t>
  </si>
  <si>
    <t>Mild kortvarig smak med viss smörighet, kort ohängd smak och syrlighet</t>
  </si>
  <si>
    <t>Söt smak likt kanin, milt gräs, fisk, liten mineralisk, lite umami och jordig smak.</t>
  </si>
  <si>
    <t>Rostade fiskben, angenäm men smakade ej fågel.</t>
  </si>
  <si>
    <t>KOCKARNAS KOMMENTARER</t>
  </si>
  <si>
    <t>EXCEPTIONELL RÅVARA</t>
  </si>
  <si>
    <t>2.</t>
  </si>
  <si>
    <t>Liten i storleken med en naturlig färg i vitrosa med mörkare lår och en fast konsistens</t>
  </si>
  <si>
    <t>Skinnet är fint, blankt, torrt och jämt med en mild doft.</t>
  </si>
  <si>
    <t>En fin hantering i styckning/plockning. Något mager.</t>
  </si>
  <si>
    <t>Positivt motstånd med karaktär.</t>
  </si>
  <si>
    <t>Juicy! Bra munkänsla i början men övergår till torr.</t>
  </si>
  <si>
    <t>Släpper saftigheten. Skinnet får bra textur med lätta fibrer i kött.</t>
  </si>
  <si>
    <t>Mild nötaktig smak med medel längd i smak &amp; fylliga halmtoner.</t>
  </si>
  <si>
    <t>Smörig karamelliserad nötighet med god smak, umami, skog och viss anklever.</t>
  </si>
  <si>
    <t>Saknar lite mognad och fågel.</t>
  </si>
  <si>
    <t>Vackert hanterad och förpackad.</t>
  </si>
  <si>
    <t>Varsamt hanterad i slakten och fint förpackad.</t>
  </si>
  <si>
    <t>Ger väldigt fin stekyta i pannan vid hantering.</t>
  </si>
  <si>
    <t>3.</t>
  </si>
  <si>
    <t>Fin lagom storlek på vaktel med rundade former och bra fett.</t>
  </si>
  <si>
    <t>Fast i konsistensen med ett blankt torrt skinn.</t>
  </si>
  <si>
    <t>Färgen är mörkare rosa/röda lilatoner och ljusrosa fett.</t>
  </si>
  <si>
    <t>Mjuk och fin mörhet även låret.</t>
  </si>
  <si>
    <t>Lätt motstånd i fibrer med ett fint krispigt skinn.</t>
  </si>
  <si>
    <t>Saftigheten är god till medel, med lätt motstånd.</t>
  </si>
  <si>
    <t>Väl avvägd fiberstruktur. Modern.</t>
  </si>
  <si>
    <t>Smaken drar åt hängda toner med hö och viss lätt syra.</t>
  </si>
  <si>
    <t>Bra lite nötig elegant karaktär, djupare lång smak järnighet/mineral.</t>
  </si>
  <si>
    <t>Umami, smörighet, viss syra, skog, örter, gräsig, fyllig.</t>
  </si>
  <si>
    <t>Skinnet smakar väldigt gott. Steker snyggt bra respons.</t>
  </si>
  <si>
    <t>Kanske något understekt?</t>
  </si>
  <si>
    <t>4.</t>
  </si>
  <si>
    <t>Stor och fin rund i formen med en fast konsistens.</t>
  </si>
  <si>
    <t>Medelljus milt rosa/röd färg och perfekt skinn med mycket fett.</t>
  </si>
  <si>
    <t>Relativt mör till medelmör. Positivt tuggig.</t>
  </si>
  <si>
    <t xml:space="preserve"> </t>
  </si>
  <si>
    <t>Kortare textur med visst motstånd.</t>
  </si>
  <si>
    <t>Saftig men övergår till torrt. Fettet är gott och gör mycket för munkänslan.</t>
  </si>
  <si>
    <t>Mycket smak i fettet mild elegant smak i kött.</t>
  </si>
  <si>
    <t>Lätt syra med en bra smak. Lättare smak med viss metallisk.</t>
  </si>
  <si>
    <t>Nötighet, svamp, goda skogstoner, bra örtbeska och lite mineralitet.</t>
  </si>
  <si>
    <t>Lite kort i djup smak men mild längd.</t>
  </si>
  <si>
    <t>Torde bli bättre av att torka/lacka.</t>
  </si>
  <si>
    <t>5.</t>
  </si>
  <si>
    <t>Storleken är fin väl proportionerlig. Stor.</t>
  </si>
  <si>
    <t>Ljus vitgulfärg med jämnt och fint torrt skinn.</t>
  </si>
  <si>
    <t>Mörkare kött på låren och en fast konsistens på fågeln.</t>
  </si>
  <si>
    <t>Ok fettansättning och väldigt fint slaktad/hanterad.</t>
  </si>
  <si>
    <t>Visst motstånd i tugget. Låret är väl tuggigt med den tillagningen.</t>
  </si>
  <si>
    <t>Långa fibrer med hög saftighet och mycket textur i bröstdel.</t>
  </si>
  <si>
    <t>Juicyhet. Låret upplevs torrare och hårdare.</t>
  </si>
  <si>
    <t>Både josig och torr med fibrer som delar på sig.</t>
  </si>
  <si>
    <t>Smaken är mild nivå med lite syrlighet.</t>
  </si>
  <si>
    <t>Hittar svamptoner men saknar tydligare fågelkaraktär.</t>
  </si>
  <si>
    <t>Blommighet och viss järnighet, vitpepparton.</t>
  </si>
  <si>
    <t>Kortare smak med viss vattnighet och låg intensitet.</t>
  </si>
  <si>
    <t>Kort mild smak.</t>
  </si>
  <si>
    <t>Fint styckad och paketerad.</t>
  </si>
  <si>
    <t>Möjligt med för hög skållningsvärme där?</t>
  </si>
  <si>
    <t>Skinnet gick sönder lite vid styckning,</t>
  </si>
  <si>
    <t>skinnet upplevdes lite kokt vid låret.</t>
  </si>
  <si>
    <t>skinnet upplevdes lite kokt vid låret. Se bild.</t>
  </si>
  <si>
    <t>Utforska lite längre hängmörning för fastare mognads smak?</t>
  </si>
  <si>
    <t>Snygg!</t>
  </si>
  <si>
    <t>Gulare ton i skinnet och mycket fint gult fett med ett mjukare skinn och kött.</t>
  </si>
  <si>
    <t>Låren är smalare och mörkare lår. Mycket fint plockad och hanterad.</t>
  </si>
  <si>
    <t>Tunnare skinn på bröst med tjockare skinn på lår.</t>
  </si>
  <si>
    <t>Intensiv doft med fint hängd.</t>
  </si>
  <si>
    <t>Inte supermör lår medan bröstet är mört.</t>
  </si>
  <si>
    <t>Tuggig bra mörhet.</t>
  </si>
  <si>
    <t>Bra fibermotstånd med krispigt skinn med långa fibrer.</t>
  </si>
  <si>
    <t>Bra munkänsla med viss saftighet.</t>
  </si>
  <si>
    <t>Smakrikt skinn och bröst med välbalanserat ton.</t>
  </si>
  <si>
    <t>Fin örtighet, nötighet, djup medel till lång smak</t>
  </si>
  <si>
    <t>Viltsmak och smakrikt fettigt skinn.</t>
  </si>
  <si>
    <t>God syra, svamp, umami och en lång fågelsötma.</t>
  </si>
  <si>
    <t>Välhängd djup smak i låren. Lantligt god.</t>
  </si>
  <si>
    <t>Mycket fint hanterad och förpackad, världsklass!</t>
  </si>
  <si>
    <t>Låren skulle behöva annan tillagning.</t>
  </si>
  <si>
    <t>Lätt orange/gulton på fettet med ett mörkt kött under blålilagrått skinn</t>
  </si>
  <si>
    <t>Slappt mjukt skinn och liten doft.</t>
  </si>
  <si>
    <t>Väldigt mör</t>
  </si>
  <si>
    <t>Nästan för mör i konsistensen som inte ger motstånd.</t>
  </si>
  <si>
    <t>Saknar textur och väldigt mjuk. Torrsmulig.</t>
  </si>
  <si>
    <t>Saftigt och har god munkänsla</t>
  </si>
  <si>
    <t>Lätt stallig med viss mogen smak som är märklig.</t>
  </si>
  <si>
    <t>Smakar mycket, söt djup smak och hög smak på fettet.</t>
  </si>
  <si>
    <t>Söt oljighet med nötiga metalltoner.</t>
  </si>
  <si>
    <t>Någon funkysmak som inte är angenäm. Fisk.</t>
  </si>
  <si>
    <t>Fint hanterad fågel med torrt skinn och smal form.</t>
  </si>
  <si>
    <t>Ljust lila kött/skinn och ett lätt gul/orange fett.</t>
  </si>
  <si>
    <t>Fast konsistens. Snyggt!</t>
  </si>
  <si>
    <t>Bra mörhet även i lår.</t>
  </si>
  <si>
    <t>Fin konsistens med gott tuggmotstånd och mjäll.</t>
  </si>
  <si>
    <t>Saftigt med motstånd och trevlig konsistens.</t>
  </si>
  <si>
    <t>Bra fast textur med långa fibrer. Bra!</t>
  </si>
  <si>
    <t>Intensiv angenäm smak som drar åt vildfågel med lång eftersmak.</t>
  </si>
  <si>
    <t>Mild umamismak, soja, svamp, söt stekt kål, lätt smörig.</t>
  </si>
  <si>
    <t>Nötigheten som hänger kvar länge med en ren tydlig smak</t>
  </si>
  <si>
    <t>Uppskattad!</t>
  </si>
  <si>
    <t>Mycket fint styckad och paketerad.</t>
  </si>
  <si>
    <t>9.</t>
  </si>
  <si>
    <t>Inbjudande vacker fågel med härlig doft.</t>
  </si>
  <si>
    <t>Mörkt kött och mörkt gul/orangefett. Torr fin fet fågel.</t>
  </si>
  <si>
    <t>Fin form och mycket fint hanterad i styckning/hantering.</t>
  </si>
  <si>
    <t>Mjuk och god mörhet med märkbara fibrer.</t>
  </si>
  <si>
    <t>Härliga tuggiga fibrer. Saftig stekyta</t>
  </si>
  <si>
    <t>Skinnet upplevs hårt som drar ner poängen.</t>
  </si>
  <si>
    <t>Smakrikt fett med en fin hängmörningston och angenämt djup i smaken.</t>
  </si>
  <si>
    <t>Skinnet är gott med mogen smak med viss syra.</t>
  </si>
  <si>
    <t>Mycket god, smakrik fågel med medelintensitet och långt djup som hänger kvar.</t>
  </si>
  <si>
    <t>En mycket bra fågel.</t>
  </si>
  <si>
    <t>10.</t>
  </si>
  <si>
    <t>Fin inbjudande fågel.</t>
  </si>
  <si>
    <t>Gult lätt orange skinn och jämnt fint fett.</t>
  </si>
  <si>
    <t>Konsistensen är fast och torr med viss hängmörnings doft.</t>
  </si>
  <si>
    <t>Mjuk med lite motstånd.</t>
  </si>
  <si>
    <t>Nästan för mör i filén, bra tugg i lår.</t>
  </si>
  <si>
    <t>Josig md saftig bra konsistens och ätkänsla.</t>
  </si>
  <si>
    <t>Saknar textur i filén. Bra balans med fett och kött.</t>
  </si>
  <si>
    <t>Skinnet känns lite tuggigt, lite för färskt.</t>
  </si>
  <si>
    <t>Smakrikt fett med god hängd ton och lång eftersmak.</t>
  </si>
  <si>
    <t>Nötig söt smak med gott skinn i mörka djupa toner i anksmaken.</t>
  </si>
  <si>
    <t>Doft av skog och insjö, härlig karamelliserad smörig anklever.</t>
  </si>
  <si>
    <t>Lätt järnighet. Ung outvecklad med potential.</t>
  </si>
  <si>
    <t>11.</t>
  </si>
  <si>
    <t>Stor fågel med bröstbenet som sticker ut lite.</t>
  </si>
  <si>
    <t>Ljusare gul/orange fett med halvfast konsistens</t>
  </si>
  <si>
    <t>Svag doft men angenäm.</t>
  </si>
  <si>
    <t>Fastare men ändå mör, bra motstånd.</t>
  </si>
  <si>
    <t>Lite tufft lår i den tillagningen.</t>
  </si>
  <si>
    <t>Motstånd på ett positivt sätt med en bra textur.</t>
  </si>
  <si>
    <t>Segt skinn, saftig men försvinner fort.</t>
  </si>
  <si>
    <t>Upplevs fibrig som drar åt torrhet.</t>
  </si>
  <si>
    <t>God lång smak som ligger kvar med viss mogen karaktär.</t>
  </si>
  <si>
    <t>Neutral lite söt smak med viss järnighet.</t>
  </si>
  <si>
    <t>Stekt svamp och fyllig umami, majs med en bra eftersmak.</t>
  </si>
  <si>
    <t>Medelintensitet med kraftig ankkänsla, nötig med lite blodig eftersmak.</t>
  </si>
  <si>
    <t>Mycket fint styckad, hanterad och paketerad.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</si>
</sst>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theme="1"/>
      <name val="Cambria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7">
    <xf numFmtId="0" fontId="0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85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6" fillId="2" borderId="0" xfId="0" applyFont="1" applyFill="1" applyBorder="1"/>
    <xf numFmtId="0" fontId="5" fillId="2" borderId="0" xfId="0" applyFont="1" applyFill="1"/>
    <xf numFmtId="0" fontId="5" fillId="2" borderId="0" xfId="0" applyFont="1" applyFill="1" applyBorder="1"/>
    <xf numFmtId="0" fontId="0" fillId="2" borderId="0" xfId="0" applyFont="1" applyFill="1" applyBorder="1"/>
    <xf numFmtId="0" fontId="9" fillId="2" borderId="0" xfId="0" applyFont="1" applyFill="1"/>
    <xf numFmtId="0" fontId="2" fillId="2" borderId="0" xfId="0" applyFont="1" applyFill="1" applyBorder="1"/>
    <xf numFmtId="0" fontId="0" fillId="2" borderId="0" xfId="0" applyFont="1" applyFill="1"/>
    <xf numFmtId="0" fontId="7" fillId="2" borderId="0" xfId="0" applyFont="1" applyFill="1" applyBorder="1"/>
    <xf numFmtId="0" fontId="2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0" fillId="2" borderId="5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5" xfId="0" applyFont="1" applyFill="1" applyBorder="1"/>
    <xf numFmtId="2" fontId="0" fillId="2" borderId="5" xfId="0" applyNumberFormat="1" applyFont="1" applyFill="1" applyBorder="1" applyAlignment="1">
      <alignment horizontal="center"/>
    </xf>
    <xf numFmtId="0" fontId="7" fillId="2" borderId="5" xfId="0" applyFont="1" applyFill="1" applyBorder="1"/>
    <xf numFmtId="0" fontId="10" fillId="2" borderId="0" xfId="0" applyFont="1" applyFill="1" applyBorder="1"/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/>
    <xf numFmtId="0" fontId="11" fillId="2" borderId="0" xfId="0" applyFont="1" applyFill="1" applyBorder="1" applyAlignment="1">
      <alignment horizontal="left"/>
    </xf>
    <xf numFmtId="164" fontId="0" fillId="2" borderId="0" xfId="0" applyNumberFormat="1" applyFont="1" applyFill="1" applyBorder="1"/>
    <xf numFmtId="0" fontId="4" fillId="2" borderId="0" xfId="0" applyFont="1" applyFill="1" applyBorder="1"/>
    <xf numFmtId="0" fontId="3" fillId="2" borderId="0" xfId="0" applyFont="1" applyFill="1" applyBorder="1"/>
    <xf numFmtId="0" fontId="0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left"/>
    </xf>
    <xf numFmtId="0" fontId="12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/>
    <xf numFmtId="0" fontId="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2" fillId="2" borderId="0" xfId="0" applyFont="1" applyFill="1"/>
    <xf numFmtId="0" fontId="10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/>
    <xf numFmtId="164" fontId="2" fillId="2" borderId="0" xfId="0" applyNumberFormat="1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2" fontId="11" fillId="2" borderId="0" xfId="0" applyNumberFormat="1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7" fillId="2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16" fontId="11" fillId="2" borderId="0" xfId="0" applyNumberFormat="1" applyFont="1" applyFill="1" applyAlignment="1">
      <alignment horizontal="center"/>
    </xf>
    <xf numFmtId="0" fontId="0" fillId="3" borderId="0" xfId="0" applyFont="1" applyFill="1" applyBorder="1"/>
    <xf numFmtId="0" fontId="2" fillId="2" borderId="5" xfId="0" applyFont="1" applyFill="1" applyBorder="1"/>
    <xf numFmtId="0" fontId="11" fillId="2" borderId="5" xfId="0" applyFont="1" applyFill="1" applyBorder="1"/>
    <xf numFmtId="0" fontId="0" fillId="2" borderId="8" xfId="0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left"/>
    </xf>
    <xf numFmtId="2" fontId="0" fillId="2" borderId="8" xfId="0" applyNumberFormat="1" applyFont="1" applyFill="1" applyBorder="1" applyAlignment="1">
      <alignment horizontal="left"/>
    </xf>
    <xf numFmtId="0" fontId="0" fillId="2" borderId="0" xfId="0" applyFont="1" applyFill="1" applyBorder="1" applyAlignment="1" applyProtection="1">
      <alignment horizontal="left" wrapText="1"/>
      <protection locked="0"/>
    </xf>
    <xf numFmtId="0" fontId="7" fillId="2" borderId="5" xfId="0" applyFont="1" applyFill="1" applyBorder="1" applyAlignment="1">
      <alignment horizontal="center"/>
    </xf>
    <xf numFmtId="0" fontId="0" fillId="2" borderId="1" xfId="0" applyFont="1" applyFill="1" applyBorder="1" applyAlignment="1" applyProtection="1">
      <alignment horizontal="left" wrapText="1"/>
      <protection locked="0"/>
    </xf>
    <xf numFmtId="2" fontId="0" fillId="2" borderId="1" xfId="0" applyNumberFormat="1" applyFont="1" applyFill="1" applyBorder="1" applyAlignment="1">
      <alignment horizontal="left"/>
    </xf>
    <xf numFmtId="2" fontId="0" fillId="2" borderId="7" xfId="0" applyNumberFormat="1" applyFont="1" applyFill="1" applyBorder="1" applyAlignment="1">
      <alignment horizontal="left"/>
    </xf>
    <xf numFmtId="2" fontId="4" fillId="2" borderId="5" xfId="0" applyNumberFormat="1" applyFont="1" applyFill="1" applyBorder="1" applyAlignment="1">
      <alignment horizontal="center"/>
    </xf>
    <xf numFmtId="2" fontId="0" fillId="2" borderId="5" xfId="0" applyNumberFormat="1" applyFont="1" applyFill="1" applyBorder="1" applyAlignment="1">
      <alignment horizontal="left" indent="1"/>
    </xf>
    <xf numFmtId="164" fontId="2" fillId="2" borderId="5" xfId="0" applyNumberFormat="1" applyFont="1" applyFill="1" applyBorder="1" applyAlignment="1">
      <alignment horizontal="center"/>
    </xf>
    <xf numFmtId="2" fontId="7" fillId="2" borderId="5" xfId="0" applyNumberFormat="1" applyFont="1" applyFill="1" applyBorder="1" applyAlignment="1">
      <alignment horizontal="left"/>
    </xf>
    <xf numFmtId="2" fontId="7" fillId="2" borderId="5" xfId="0" applyNumberFormat="1" applyFont="1" applyFill="1" applyBorder="1"/>
    <xf numFmtId="0" fontId="4" fillId="4" borderId="7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14" fillId="4" borderId="5" xfId="0" applyFont="1" applyFill="1" applyBorder="1"/>
    <xf numFmtId="2" fontId="2" fillId="2" borderId="0" xfId="0" applyNumberFormat="1" applyFont="1" applyFill="1" applyBorder="1" applyAlignment="1">
      <alignment horizontal="left"/>
    </xf>
    <xf numFmtId="0" fontId="14" fillId="4" borderId="5" xfId="0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left" indent="2"/>
    </xf>
    <xf numFmtId="0" fontId="4" fillId="2" borderId="0" xfId="0" applyFont="1" applyFill="1" applyBorder="1" applyAlignment="1" applyProtection="1">
      <alignment horizontal="left" wrapText="1"/>
      <protection locked="0"/>
    </xf>
    <xf numFmtId="2" fontId="15" fillId="2" borderId="5" xfId="0" applyNumberFormat="1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0" fontId="1" fillId="2" borderId="0" xfId="0" applyFont="1" applyFill="1"/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</cellXfs>
  <cellStyles count="27">
    <cellStyle name="Följd hyperlänk" xfId="2" builtinId="9" hidden="1"/>
    <cellStyle name="Följd hyperlänk" xfId="4" builtinId="9" hidden="1"/>
    <cellStyle name="Följd hyperlänk" xfId="6" builtinId="9" hidden="1"/>
    <cellStyle name="Följd hyperlänk" xfId="8" builtinId="9" hidden="1"/>
    <cellStyle name="Följd hyperlänk" xfId="10" builtinId="9" hidden="1"/>
    <cellStyle name="Följd hyperlänk" xfId="12" builtinId="9" hidden="1"/>
    <cellStyle name="Följd hyperlänk" xfId="14" builtinId="9" hidden="1"/>
    <cellStyle name="Följd hyperlänk" xfId="16" builtinId="9" hidden="1"/>
    <cellStyle name="Följd hyperlänk" xfId="18" builtinId="9" hidden="1"/>
    <cellStyle name="Följd hyperlänk" xfId="20" builtinId="9" hidden="1"/>
    <cellStyle name="Följd hyperlänk" xfId="22" builtinId="9" hidden="1"/>
    <cellStyle name="Följd hyperlänk" xfId="24" builtinId="9" hidden="1"/>
    <cellStyle name="Följd hyperlänk" xfId="26" builtinId="9" hidden="1"/>
    <cellStyle name="Hyperlänk" xfId="1" builtinId="8" hidden="1"/>
    <cellStyle name="Hyperlänk" xfId="3" builtinId="8" hidden="1"/>
    <cellStyle name="Hyperlänk" xfId="5" builtinId="8" hidden="1"/>
    <cellStyle name="Hyperlänk" xfId="7" builtinId="8" hidden="1"/>
    <cellStyle name="Hyperlänk" xfId="9" builtinId="8" hidden="1"/>
    <cellStyle name="Hyperlänk" xfId="11" builtinId="8" hidden="1"/>
    <cellStyle name="Hyperlänk" xfId="13" builtinId="8" hidden="1"/>
    <cellStyle name="Hyperlänk" xfId="15" builtinId="8" hidden="1"/>
    <cellStyle name="Hyperlänk" xfId="17" builtinId="8" hidden="1"/>
    <cellStyle name="Hyperlänk" xfId="19" builtinId="8" hidden="1"/>
    <cellStyle name="Hyperlänk" xfId="21" builtinId="8" hidden="1"/>
    <cellStyle name="Hyperlänk" xfId="23" builtinId="8" hidden="1"/>
    <cellStyle name="Hyperlänk" xfId="25" builtinId="8" hidden="1"/>
    <cellStyle name="Normal" xfId="0" builtinId="0"/>
  </cellStyles>
  <dxfs count="156"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numFmt numFmtId="2" formatCode="0.00"/>
    </dxf>
    <dxf>
      <font>
        <b/>
        <strike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solid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Ackumulerade</a:t>
            </a:r>
            <a:r>
              <a:rPr lang="en-US" baseline="0"/>
              <a:t> värden</a:t>
            </a:r>
            <a:endParaRPr lang="en-US"/>
          </a:p>
        </c:rich>
      </c:tx>
      <c:layout>
        <c:manualLayout>
          <c:xMode val="edge"/>
          <c:yMode val="edge"/>
          <c:x val="0.416321553536875"/>
          <c:y val="1.516910566775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4825494216636E-2"/>
          <c:y val="8.4681660363553499E-2"/>
          <c:w val="0.94488853065414302"/>
          <c:h val="0.80234194610923504"/>
        </c:manualLayout>
      </c:layout>
      <c:lineChart>
        <c:grouping val="standard"/>
        <c:varyColors val="0"/>
        <c:ser>
          <c:idx val="0"/>
          <c:order val="0"/>
          <c:tx>
            <c:strRef>
              <c:f>Totalt!$C$32</c:f>
              <c:strCache>
                <c:ptCount val="1"/>
                <c:pt idx="0">
                  <c:v>utseende rå form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Totalt!$C$33:$C$43</c:f>
              <c:numCache>
                <c:formatCode>0.00</c:formatCode>
                <c:ptCount val="11"/>
                <c:pt idx="0">
                  <c:v>4.9230769230769234</c:v>
                </c:pt>
                <c:pt idx="1">
                  <c:v>5.9230769230769234</c:v>
                </c:pt>
                <c:pt idx="2">
                  <c:v>7.4230769230769234</c:v>
                </c:pt>
                <c:pt idx="3">
                  <c:v>7.7307692307692308</c:v>
                </c:pt>
                <c:pt idx="4">
                  <c:v>6.3461538461538458</c:v>
                </c:pt>
                <c:pt idx="5">
                  <c:v>6.92</c:v>
                </c:pt>
                <c:pt idx="6">
                  <c:v>4.3099999999999996</c:v>
                </c:pt>
                <c:pt idx="7">
                  <c:v>6.04</c:v>
                </c:pt>
                <c:pt idx="8">
                  <c:v>7.5</c:v>
                </c:pt>
                <c:pt idx="9">
                  <c:v>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D-4E35-B385-EA96F85065A0}"/>
            </c:ext>
          </c:extLst>
        </c:ser>
        <c:ser>
          <c:idx val="1"/>
          <c:order val="1"/>
          <c:tx>
            <c:strRef>
              <c:f>Totalt!$D$32</c:f>
              <c:strCache>
                <c:ptCount val="1"/>
                <c:pt idx="0">
                  <c:v>Mörhet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Totalt!$D$33:$D$43</c:f>
              <c:numCache>
                <c:formatCode>0.00</c:formatCode>
                <c:ptCount val="11"/>
                <c:pt idx="0">
                  <c:v>5.1538461538461542</c:v>
                </c:pt>
                <c:pt idx="1">
                  <c:v>5.4230769230769234</c:v>
                </c:pt>
                <c:pt idx="2">
                  <c:v>6.8461538461538458</c:v>
                </c:pt>
                <c:pt idx="3">
                  <c:v>7.3076923076923075</c:v>
                </c:pt>
                <c:pt idx="4">
                  <c:v>5.4230769230769234</c:v>
                </c:pt>
                <c:pt idx="5">
                  <c:v>6.31</c:v>
                </c:pt>
                <c:pt idx="6">
                  <c:v>4.88</c:v>
                </c:pt>
                <c:pt idx="7">
                  <c:v>6.08</c:v>
                </c:pt>
                <c:pt idx="8">
                  <c:v>7.19</c:v>
                </c:pt>
                <c:pt idx="9">
                  <c:v>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D-4E35-B385-EA96F85065A0}"/>
            </c:ext>
          </c:extLst>
        </c:ser>
        <c:ser>
          <c:idx val="2"/>
          <c:order val="2"/>
          <c:tx>
            <c:strRef>
              <c:f>Totalt!$E$32</c:f>
              <c:strCache>
                <c:ptCount val="1"/>
                <c:pt idx="0">
                  <c:v>Saftighet</c:v>
                </c:pt>
              </c:strCache>
            </c:strRef>
          </c:tx>
          <c:marker>
            <c:symbol val="circle"/>
            <c:size val="7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Totalt!$E$33:$E$43</c:f>
              <c:numCache>
                <c:formatCode>0.00</c:formatCode>
                <c:ptCount val="11"/>
                <c:pt idx="0">
                  <c:v>5.1538461538461542</c:v>
                </c:pt>
                <c:pt idx="1">
                  <c:v>5.8076923076923075</c:v>
                </c:pt>
                <c:pt idx="2">
                  <c:v>7.0769230769230766</c:v>
                </c:pt>
                <c:pt idx="3">
                  <c:v>7.2307692307692308</c:v>
                </c:pt>
                <c:pt idx="4">
                  <c:v>5.1923076923076925</c:v>
                </c:pt>
                <c:pt idx="5">
                  <c:v>6.5</c:v>
                </c:pt>
                <c:pt idx="6">
                  <c:v>4.88</c:v>
                </c:pt>
                <c:pt idx="7">
                  <c:v>6.31</c:v>
                </c:pt>
                <c:pt idx="8">
                  <c:v>7.15</c:v>
                </c:pt>
                <c:pt idx="9">
                  <c:v>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E35-B385-EA96F85065A0}"/>
            </c:ext>
          </c:extLst>
        </c:ser>
        <c:ser>
          <c:idx val="3"/>
          <c:order val="3"/>
          <c:tx>
            <c:strRef>
              <c:f>Totalt!$G$32</c:f>
              <c:strCache>
                <c:ptCount val="1"/>
                <c:pt idx="0">
                  <c:v>Potential</c:v>
                </c:pt>
              </c:strCache>
            </c:strRef>
          </c:tx>
          <c:val>
            <c:numRef>
              <c:f>Totalt!$G$33:$G$40</c:f>
              <c:numCache>
                <c:formatCode>0.00</c:formatCode>
                <c:ptCount val="8"/>
                <c:pt idx="0">
                  <c:v>24.692307692307693</c:v>
                </c:pt>
                <c:pt idx="1">
                  <c:v>29.53846153846154</c:v>
                </c:pt>
                <c:pt idx="2">
                  <c:v>35.346153846153847</c:v>
                </c:pt>
                <c:pt idx="3">
                  <c:v>36.58</c:v>
                </c:pt>
                <c:pt idx="4">
                  <c:v>27.115384615384617</c:v>
                </c:pt>
                <c:pt idx="5">
                  <c:v>33.884615384615387</c:v>
                </c:pt>
                <c:pt idx="6">
                  <c:v>22.846153846153847</c:v>
                </c:pt>
                <c:pt idx="7">
                  <c:v>31.115384615384613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E35-B385-EA96F85065A0}"/>
            </c:ext>
          </c:extLst>
        </c:ser>
        <c:ser>
          <c:idx val="4"/>
          <c:order val="4"/>
          <c:tx>
            <c:strRef>
              <c:f>Totalt!$E$32</c:f>
              <c:strCache>
                <c:ptCount val="1"/>
                <c:pt idx="0">
                  <c:v>Saftighet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56D-4E35-B385-EA96F85065A0}"/>
            </c:ext>
          </c:extLst>
        </c:ser>
        <c:ser>
          <c:idx val="5"/>
          <c:order val="5"/>
          <c:tx>
            <c:strRef>
              <c:f>Totalt!$F$32</c:f>
              <c:strCache>
                <c:ptCount val="1"/>
                <c:pt idx="0">
                  <c:v>Smak</c:v>
                </c:pt>
              </c:strCache>
            </c:strRef>
          </c:tx>
          <c:val>
            <c:numRef>
              <c:f>Totalt!$F$33:$F$41</c:f>
              <c:numCache>
                <c:formatCode>0.00</c:formatCode>
                <c:ptCount val="9"/>
                <c:pt idx="0">
                  <c:v>9.4615384615384617</c:v>
                </c:pt>
                <c:pt idx="1">
                  <c:v>12.384615384615385</c:v>
                </c:pt>
                <c:pt idx="2">
                  <c:v>14</c:v>
                </c:pt>
                <c:pt idx="3">
                  <c:v>14.307692307692308</c:v>
                </c:pt>
                <c:pt idx="4">
                  <c:v>10.153846153846153</c:v>
                </c:pt>
                <c:pt idx="5">
                  <c:v>14.15</c:v>
                </c:pt>
                <c:pt idx="6">
                  <c:v>8.77</c:v>
                </c:pt>
                <c:pt idx="7">
                  <c:v>12.69</c:v>
                </c:pt>
                <c:pt idx="8">
                  <c:v>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D-4E35-B385-EA96F850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806744"/>
        <c:axId val="2077054744"/>
      </c:lineChart>
      <c:catAx>
        <c:axId val="20708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77054744"/>
        <c:crosses val="autoZero"/>
        <c:auto val="1"/>
        <c:lblAlgn val="ctr"/>
        <c:lblOffset val="100"/>
        <c:noMultiLvlLbl val="0"/>
      </c:catAx>
      <c:valAx>
        <c:axId val="2077054744"/>
        <c:scaling>
          <c:orientation val="minMax"/>
          <c:max val="5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070806744"/>
        <c:crosses val="autoZero"/>
        <c:crossBetween val="between"/>
      </c:valAx>
    </c:plotArea>
    <c:legend>
      <c:legendPos val="b"/>
      <c:legendEntry>
        <c:idx val="4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'Pärlhöna Rosa Skattlådan'!$K$12:$K$13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'Pärlhöna Rosa 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Rosa Skattlådan'!$K$14:$K$34</c:f>
              <c:numCache>
                <c:formatCode>General</c:formatCode>
                <c:ptCount val="21"/>
                <c:pt idx="0">
                  <c:v>7</c:v>
                </c:pt>
                <c:pt idx="1">
                  <c:v>8.5</c:v>
                </c:pt>
                <c:pt idx="2">
                  <c:v>6</c:v>
                </c:pt>
                <c:pt idx="3">
                  <c:v>7</c:v>
                </c:pt>
                <c:pt idx="4">
                  <c:v>7.5</c:v>
                </c:pt>
                <c:pt idx="5">
                  <c:v>7.5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5-43B7-8510-569D688EC884}"/>
            </c:ext>
          </c:extLst>
        </c:ser>
        <c:ser>
          <c:idx val="1"/>
          <c:order val="1"/>
          <c:tx>
            <c:strRef>
              <c:f>'Pärlhöna Rosa Skattlådan'!$L$12:$L$13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'Pärlhöna Rosa 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Rosa Skattlådan'!$L$14:$L$34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6.5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5-43B7-8510-569D688EC884}"/>
            </c:ext>
          </c:extLst>
        </c:ser>
        <c:ser>
          <c:idx val="2"/>
          <c:order val="2"/>
          <c:tx>
            <c:strRef>
              <c:f>'Pärlhöna Rosa Skattlådan'!$M$12:$M$13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'Pärlhöna Rosa 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Rosa Skattlådan'!$M$14:$M$34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7.5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7.5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5-43B7-8510-569D688EC884}"/>
            </c:ext>
          </c:extLst>
        </c:ser>
        <c:ser>
          <c:idx val="3"/>
          <c:order val="3"/>
          <c:tx>
            <c:strRef>
              <c:f>'Pärlhöna Rosa Skattlådan'!$N$12:$N$13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'Pärlhöna Rosa 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Rosa Skattlådan'!$N$14:$N$34</c:f>
              <c:numCache>
                <c:formatCode>General</c:formatCode>
                <c:ptCount val="21"/>
                <c:pt idx="0">
                  <c:v>7.5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7.5</c:v>
                </c:pt>
                <c:pt idx="6">
                  <c:v>8</c:v>
                </c:pt>
                <c:pt idx="7">
                  <c:v>7</c:v>
                </c:pt>
                <c:pt idx="8">
                  <c:v>7.5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D5-43B7-8510-569D688E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88648"/>
        <c:axId val="2080092264"/>
      </c:lineChart>
      <c:catAx>
        <c:axId val="208008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80092264"/>
        <c:crosses val="autoZero"/>
        <c:auto val="1"/>
        <c:lblAlgn val="ctr"/>
        <c:lblOffset val="100"/>
        <c:noMultiLvlLbl val="0"/>
      </c:catAx>
      <c:valAx>
        <c:axId val="208009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8008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'Anka Rosaskattlådan'!$K$12:$K$13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Rosaskattlådan'!$K$14:$K$34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6.5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1-4259-BE70-BAF797ED6804}"/>
            </c:ext>
          </c:extLst>
        </c:ser>
        <c:ser>
          <c:idx val="1"/>
          <c:order val="1"/>
          <c:tx>
            <c:strRef>
              <c:f>'Anka Rosaskattlådan'!$L$12:$L$13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Rosaskattlådan'!$L$14:$L$34</c:f>
              <c:numCache>
                <c:formatCode>General</c:formatCode>
                <c:ptCount val="21"/>
                <c:pt idx="0">
                  <c:v>6.5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4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1-4259-BE70-BAF797ED6804}"/>
            </c:ext>
          </c:extLst>
        </c:ser>
        <c:ser>
          <c:idx val="2"/>
          <c:order val="2"/>
          <c:tx>
            <c:strRef>
              <c:f>'Anka Rosaskattlådan'!$M$12:$M$13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Rosaskattlådan'!$M$14:$M$34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5.5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1-4259-BE70-BAF797ED6804}"/>
            </c:ext>
          </c:extLst>
        </c:ser>
        <c:ser>
          <c:idx val="3"/>
          <c:order val="3"/>
          <c:tx>
            <c:strRef>
              <c:f>'Anka Rosaskattlådan'!$N$12:$N$13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Rosaskattlådan'!$N$14:$N$34</c:f>
              <c:numCache>
                <c:formatCode>General</c:formatCode>
                <c:ptCount val="21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6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11-4259-BE70-BAF797ED6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198440"/>
        <c:axId val="2095155992"/>
      </c:lineChart>
      <c:catAx>
        <c:axId val="20941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95155992"/>
        <c:crosses val="autoZero"/>
        <c:auto val="1"/>
        <c:lblAlgn val="ctr"/>
        <c:lblOffset val="100"/>
        <c:noMultiLvlLbl val="0"/>
      </c:catAx>
      <c:valAx>
        <c:axId val="209515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941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'Anka Rosaskattlådan'!$K$12:$K$13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Rosaskattlådan'!$K$14:$K$34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6.5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1-4259-BE70-BAF797ED6804}"/>
            </c:ext>
          </c:extLst>
        </c:ser>
        <c:ser>
          <c:idx val="1"/>
          <c:order val="1"/>
          <c:tx>
            <c:strRef>
              <c:f>'Anka Rosaskattlådan'!$L$12:$L$13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Rosaskattlådan'!$L$14:$L$34</c:f>
              <c:numCache>
                <c:formatCode>General</c:formatCode>
                <c:ptCount val="21"/>
                <c:pt idx="0">
                  <c:v>6.5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4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1-4259-BE70-BAF797ED6804}"/>
            </c:ext>
          </c:extLst>
        </c:ser>
        <c:ser>
          <c:idx val="2"/>
          <c:order val="2"/>
          <c:tx>
            <c:strRef>
              <c:f>'Anka Rosaskattlådan'!$M$12:$M$13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Rosaskattlådan'!$M$14:$M$34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5.5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1-4259-BE70-BAF797ED6804}"/>
            </c:ext>
          </c:extLst>
        </c:ser>
        <c:ser>
          <c:idx val="3"/>
          <c:order val="3"/>
          <c:tx>
            <c:strRef>
              <c:f>'Anka Rosaskattlådan'!$N$12:$N$13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'Anka Rosaskattlådan'!$J$14:$J$34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'Anka Rosaskattlådan'!$N$14:$N$34</c:f>
              <c:numCache>
                <c:formatCode>General</c:formatCode>
                <c:ptCount val="21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6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11-4259-BE70-BAF797ED6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24360"/>
        <c:axId val="2110815912"/>
      </c:lineChart>
      <c:catAx>
        <c:axId val="208002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10815912"/>
        <c:crosses val="autoZero"/>
        <c:auto val="1"/>
        <c:lblAlgn val="ctr"/>
        <c:lblOffset val="100"/>
        <c:noMultiLvlLbl val="0"/>
      </c:catAx>
      <c:valAx>
        <c:axId val="211081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8002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Referens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Referens!$K$12:$K$13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Referens!$K$14:$K$34</c:f>
              <c:numCache>
                <c:formatCode>General</c:formatCode>
                <c:ptCount val="21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4.5</c:v>
                </c:pt>
                <c:pt idx="6">
                  <c:v>4.5</c:v>
                </c:pt>
                <c:pt idx="7">
                  <c:v>5</c:v>
                </c:pt>
                <c:pt idx="8">
                  <c:v>5</c:v>
                </c:pt>
                <c:pt idx="9">
                  <c:v>4.5</c:v>
                </c:pt>
                <c:pt idx="10">
                  <c:v>3.5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F-4945-B6F7-8EBEB267E1F2}"/>
            </c:ext>
          </c:extLst>
        </c:ser>
        <c:ser>
          <c:idx val="1"/>
          <c:order val="1"/>
          <c:tx>
            <c:strRef>
              <c:f>Referens!$L$12:$L$13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Referens!$L$14:$L$34</c:f>
              <c:numCache>
                <c:formatCode>General</c:formatCode>
                <c:ptCount val="21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F-4945-B6F7-8EBEB267E1F2}"/>
            </c:ext>
          </c:extLst>
        </c:ser>
        <c:ser>
          <c:idx val="2"/>
          <c:order val="2"/>
          <c:tx>
            <c:strRef>
              <c:f>Referens!$M$12:$M$13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Referens!$M$14:$M$34</c:f>
              <c:numCache>
                <c:formatCode>General</c:formatCode>
                <c:ptCount val="21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4.5</c:v>
                </c:pt>
                <c:pt idx="7">
                  <c:v>5.5</c:v>
                </c:pt>
                <c:pt idx="8">
                  <c:v>4.5</c:v>
                </c:pt>
                <c:pt idx="9">
                  <c:v>5</c:v>
                </c:pt>
                <c:pt idx="10">
                  <c:v>4.5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F-4945-B6F7-8EBEB267E1F2}"/>
            </c:ext>
          </c:extLst>
        </c:ser>
        <c:ser>
          <c:idx val="3"/>
          <c:order val="3"/>
          <c:tx>
            <c:strRef>
              <c:f>Referens!$N$12:$N$13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Referens!$N$14:$N$34</c:f>
              <c:numCache>
                <c:formatCode>General</c:formatCode>
                <c:ptCount val="21"/>
                <c:pt idx="0">
                  <c:v>4.5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4.5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5.5</c:v>
                </c:pt>
                <c:pt idx="10">
                  <c:v>4</c:v>
                </c:pt>
                <c:pt idx="11">
                  <c:v>2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BF-4945-B6F7-8EBEB267E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545784"/>
        <c:axId val="2107548904"/>
      </c:lineChart>
      <c:catAx>
        <c:axId val="210754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107548904"/>
        <c:crosses val="autoZero"/>
        <c:auto val="1"/>
        <c:lblAlgn val="ctr"/>
        <c:lblOffset val="100"/>
        <c:noMultiLvlLbl val="0"/>
      </c:catAx>
      <c:valAx>
        <c:axId val="2107548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10754578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'Vaktel BS'!$K$12:$K$13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'Vaktel BS'!$J$14:$J$34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BS'!$K$14:$K$34</c:f>
              <c:numCache>
                <c:formatCode>General</c:formatCode>
                <c:ptCount val="21"/>
                <c:pt idx="0">
                  <c:v>6</c:v>
                </c:pt>
                <c:pt idx="1">
                  <c:v>7.5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5.5</c:v>
                </c:pt>
                <c:pt idx="6">
                  <c:v>6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4-4C36-877F-D00E40BC5445}"/>
            </c:ext>
          </c:extLst>
        </c:ser>
        <c:ser>
          <c:idx val="1"/>
          <c:order val="1"/>
          <c:tx>
            <c:strRef>
              <c:f>'Vaktel BS'!$L$12:$L$13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'Vaktel BS'!$J$14:$J$34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BS'!$L$14:$L$34</c:f>
              <c:numCache>
                <c:formatCode>General</c:formatCode>
                <c:ptCount val="21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5.5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4-4C36-877F-D00E40BC5445}"/>
            </c:ext>
          </c:extLst>
        </c:ser>
        <c:ser>
          <c:idx val="2"/>
          <c:order val="2"/>
          <c:tx>
            <c:strRef>
              <c:f>'Vaktel BS'!$M$12:$M$13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'Vaktel BS'!$J$14:$J$34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BS'!$M$14:$M$34</c:f>
              <c:numCache>
                <c:formatCode>General</c:formatCode>
                <c:ptCount val="21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5.5</c:v>
                </c:pt>
                <c:pt idx="6">
                  <c:v>5.5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4-4C36-877F-D00E40BC5445}"/>
            </c:ext>
          </c:extLst>
        </c:ser>
        <c:ser>
          <c:idx val="3"/>
          <c:order val="3"/>
          <c:tx>
            <c:strRef>
              <c:f>'Vaktel BS'!$N$12:$N$13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'Vaktel BS'!$J$14:$J$34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BS'!$N$14:$N$34</c:f>
              <c:numCache>
                <c:formatCode>General</c:formatCode>
                <c:ptCount val="21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6.5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4-4C36-877F-D00E40BC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506056"/>
        <c:axId val="2076373448"/>
      </c:lineChart>
      <c:catAx>
        <c:axId val="207650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373448"/>
        <c:crosses val="autoZero"/>
        <c:auto val="1"/>
        <c:lblAlgn val="ctr"/>
        <c:lblOffset val="100"/>
        <c:noMultiLvlLbl val="0"/>
      </c:catAx>
      <c:valAx>
        <c:axId val="20763734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50605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'Vaktel RS'!$K$12:$K$13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'Vaktel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RS'!$K$14:$K$34</c:f>
              <c:numCache>
                <c:formatCode>General</c:formatCode>
                <c:ptCount val="21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8.5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F-400B-BE71-D9057FB8EE8E}"/>
            </c:ext>
          </c:extLst>
        </c:ser>
        <c:ser>
          <c:idx val="1"/>
          <c:order val="1"/>
          <c:tx>
            <c:strRef>
              <c:f>'Vaktel RS'!$L$12:$L$13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'Vaktel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RS'!$L$14:$L$34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F-400B-BE71-D9057FB8EE8E}"/>
            </c:ext>
          </c:extLst>
        </c:ser>
        <c:ser>
          <c:idx val="2"/>
          <c:order val="2"/>
          <c:tx>
            <c:strRef>
              <c:f>'Vaktel RS'!$M$12:$M$13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'Vaktel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RS'!$M$14:$M$34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7.5</c:v>
                </c:pt>
                <c:pt idx="8">
                  <c:v>7</c:v>
                </c:pt>
                <c:pt idx="9">
                  <c:v>8.5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F-400B-BE71-D9057FB8EE8E}"/>
            </c:ext>
          </c:extLst>
        </c:ser>
        <c:ser>
          <c:idx val="3"/>
          <c:order val="3"/>
          <c:tx>
            <c:strRef>
              <c:f>'Vaktel RS'!$N$12:$N$13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'Vaktel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RS'!$N$14:$N$34</c:f>
              <c:numCache>
                <c:formatCode>General</c:formatCode>
                <c:ptCount val="21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7F-400B-BE71-D9057FB8E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304936"/>
        <c:axId val="2076647224"/>
      </c:lineChart>
      <c:catAx>
        <c:axId val="207630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647224"/>
        <c:crosses val="autoZero"/>
        <c:auto val="1"/>
        <c:lblAlgn val="ctr"/>
        <c:lblOffset val="100"/>
        <c:noMultiLvlLbl val="0"/>
      </c:catAx>
      <c:valAx>
        <c:axId val="20766472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30493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'Vaktel 2 RS'!$K$12:$K$13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'Vaktel 2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2 RS'!$K$14:$K$34</c:f>
              <c:numCache>
                <c:formatCode>General</c:formatCode>
                <c:ptCount val="21"/>
                <c:pt idx="0">
                  <c:v>8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6.5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6-40D8-9D56-D46AF04DE4E5}"/>
            </c:ext>
          </c:extLst>
        </c:ser>
        <c:ser>
          <c:idx val="1"/>
          <c:order val="1"/>
          <c:tx>
            <c:strRef>
              <c:f>'Vaktel 2 RS'!$L$12:$L$13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'Vaktel 2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2 RS'!$L$14:$L$34</c:f>
              <c:numCache>
                <c:formatCode>General</c:formatCode>
                <c:ptCount val="2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7.5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6.5</c:v>
                </c:pt>
                <c:pt idx="11">
                  <c:v>7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6-40D8-9D56-D46AF04DE4E5}"/>
            </c:ext>
          </c:extLst>
        </c:ser>
        <c:ser>
          <c:idx val="2"/>
          <c:order val="2"/>
          <c:tx>
            <c:strRef>
              <c:f>'Vaktel 2 RS'!$M$12:$M$13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'Vaktel 2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2 RS'!$M$14:$M$34</c:f>
              <c:numCache>
                <c:formatCode>General</c:formatCode>
                <c:ptCount val="2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7.5</c:v>
                </c:pt>
                <c:pt idx="6">
                  <c:v>9.5</c:v>
                </c:pt>
                <c:pt idx="7">
                  <c:v>9</c:v>
                </c:pt>
                <c:pt idx="8">
                  <c:v>7.5</c:v>
                </c:pt>
                <c:pt idx="9">
                  <c:v>7</c:v>
                </c:pt>
                <c:pt idx="10">
                  <c:v>6.5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6-40D8-9D56-D46AF04DE4E5}"/>
            </c:ext>
          </c:extLst>
        </c:ser>
        <c:ser>
          <c:idx val="3"/>
          <c:order val="3"/>
          <c:tx>
            <c:strRef>
              <c:f>'Vaktel 2 RS'!$N$12:$N$13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'Vaktel 2 RS'!$J$14:$J$34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'Vaktel 2 RS'!$N$14:$N$34</c:f>
              <c:numCache>
                <c:formatCode>General</c:formatCode>
                <c:ptCount val="21"/>
                <c:pt idx="0">
                  <c:v>6.5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7.5</c:v>
                </c:pt>
                <c:pt idx="6">
                  <c:v>9</c:v>
                </c:pt>
                <c:pt idx="7">
                  <c:v>8.5</c:v>
                </c:pt>
                <c:pt idx="8">
                  <c:v>6</c:v>
                </c:pt>
                <c:pt idx="9">
                  <c:v>7.5</c:v>
                </c:pt>
                <c:pt idx="10">
                  <c:v>7</c:v>
                </c:pt>
                <c:pt idx="11">
                  <c:v>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76-40D8-9D56-D46AF04DE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691192"/>
        <c:axId val="2095617496"/>
      </c:lineChart>
      <c:catAx>
        <c:axId val="209469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95617496"/>
        <c:crosses val="autoZero"/>
        <c:auto val="1"/>
        <c:lblAlgn val="ctr"/>
        <c:lblOffset val="100"/>
        <c:noMultiLvlLbl val="0"/>
      </c:catAx>
      <c:valAx>
        <c:axId val="2095617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9469119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'Höna Blekslätten'!$K$12:$K$13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'Höna Blekslätten'!$K$14:$K$34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6.5</c:v>
                </c:pt>
                <c:pt idx="9">
                  <c:v>6.5</c:v>
                </c:pt>
                <c:pt idx="10">
                  <c:v>5.5</c:v>
                </c:pt>
                <c:pt idx="11">
                  <c:v>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9-4B04-A591-0591CFB7CA20}"/>
            </c:ext>
          </c:extLst>
        </c:ser>
        <c:ser>
          <c:idx val="1"/>
          <c:order val="1"/>
          <c:tx>
            <c:strRef>
              <c:f>'Höna Blekslätten'!$L$12:$L$13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'Höna Blekslätten'!$L$14:$L$34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5.5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9-4B04-A591-0591CFB7CA20}"/>
            </c:ext>
          </c:extLst>
        </c:ser>
        <c:ser>
          <c:idx val="2"/>
          <c:order val="2"/>
          <c:tx>
            <c:strRef>
              <c:f>'Höna Blekslätten'!$M$12:$M$13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'Höna Blekslätten'!$M$14:$M$34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5.5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9-4B04-A591-0591CFB7CA20}"/>
            </c:ext>
          </c:extLst>
        </c:ser>
        <c:ser>
          <c:idx val="3"/>
          <c:order val="3"/>
          <c:tx>
            <c:strRef>
              <c:f>'Höna Blekslätten'!$N$12:$N$13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'Höna Blekslätten'!$N$14:$N$34</c:f>
              <c:numCache>
                <c:formatCode>General</c:formatCode>
                <c:ptCount val="21"/>
                <c:pt idx="0">
                  <c:v>5.5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5.5</c:v>
                </c:pt>
                <c:pt idx="11">
                  <c:v>7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9-4B04-A591-0591CFB7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612680"/>
        <c:axId val="2076448776"/>
      </c:lineChart>
      <c:catAx>
        <c:axId val="207661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448776"/>
        <c:crosses val="autoZero"/>
        <c:auto val="1"/>
        <c:lblAlgn val="ctr"/>
        <c:lblOffset val="100"/>
        <c:noMultiLvlLbl val="0"/>
      </c:catAx>
      <c:valAx>
        <c:axId val="20764487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61268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'Rosa Skattlådan2'!$K$12:$K$13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'Rosa Skattlådan2'!$J$14:$J$34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'Rosa Skattlådan2'!$K$14:$K$34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6</c:v>
                </c:pt>
                <c:pt idx="5">
                  <c:v>8</c:v>
                </c:pt>
                <c:pt idx="6">
                  <c:v>8.5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6.5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9-49FD-B435-5BF58B7EB6F6}"/>
            </c:ext>
          </c:extLst>
        </c:ser>
        <c:ser>
          <c:idx val="1"/>
          <c:order val="1"/>
          <c:tx>
            <c:strRef>
              <c:f>'Rosa Skattlådan2'!$L$12:$L$13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'Rosa Skattlådan2'!$J$14:$J$34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'Rosa Skattlådan2'!$L$14:$L$34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5.5</c:v>
                </c:pt>
                <c:pt idx="7">
                  <c:v>5</c:v>
                </c:pt>
                <c:pt idx="8">
                  <c:v>8</c:v>
                </c:pt>
                <c:pt idx="9">
                  <c:v>5</c:v>
                </c:pt>
                <c:pt idx="10">
                  <c:v>6.5</c:v>
                </c:pt>
                <c:pt idx="11">
                  <c:v>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9-49FD-B435-5BF58B7EB6F6}"/>
            </c:ext>
          </c:extLst>
        </c:ser>
        <c:ser>
          <c:idx val="2"/>
          <c:order val="2"/>
          <c:tx>
            <c:strRef>
              <c:f>'Rosa Skattlådan2'!$M$12:$M$13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'Rosa Skattlådan2'!$J$14:$J$34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'Rosa Skattlådan2'!$M$14:$M$34</c:f>
              <c:numCache>
                <c:formatCode>General</c:formatCode>
                <c:ptCount val="21"/>
                <c:pt idx="0">
                  <c:v>8</c:v>
                </c:pt>
                <c:pt idx="1">
                  <c:v>7.5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5.5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7.5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9-49FD-B435-5BF58B7EB6F6}"/>
            </c:ext>
          </c:extLst>
        </c:ser>
        <c:ser>
          <c:idx val="3"/>
          <c:order val="3"/>
          <c:tx>
            <c:strRef>
              <c:f>'Rosa Skattlådan2'!$N$12:$N$13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'Rosa Skattlådan2'!$J$14:$J$34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'Rosa Skattlådan2'!$N$14:$N$34</c:f>
              <c:numCache>
                <c:formatCode>General</c:formatCode>
                <c:ptCount val="21"/>
                <c:pt idx="0">
                  <c:v>7</c:v>
                </c:pt>
                <c:pt idx="1">
                  <c:v>7.5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6.5</c:v>
                </c:pt>
                <c:pt idx="7">
                  <c:v>5</c:v>
                </c:pt>
                <c:pt idx="8">
                  <c:v>8</c:v>
                </c:pt>
                <c:pt idx="9">
                  <c:v>6.5</c:v>
                </c:pt>
                <c:pt idx="10">
                  <c:v>8</c:v>
                </c:pt>
                <c:pt idx="11">
                  <c:v>7.5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9-49FD-B435-5BF58B7E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44664"/>
        <c:axId val="2079952440"/>
      </c:lineChart>
      <c:catAx>
        <c:axId val="207934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9952440"/>
        <c:crosses val="autoZero"/>
        <c:auto val="1"/>
        <c:lblAlgn val="ctr"/>
        <c:lblOffset val="100"/>
        <c:noMultiLvlLbl val="0"/>
      </c:catAx>
      <c:valAx>
        <c:axId val="2079952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934466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'Pärlhöna Ref.'!$K$12:$K$13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'Pärlhöna Ref.'!$J$14:$J$34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Ref.'!$K$14:$K$34</c:f>
              <c:numCache>
                <c:formatCode>General</c:formatCode>
                <c:ptCount val="21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7-4156-B3E5-103A6AC68751}"/>
            </c:ext>
          </c:extLst>
        </c:ser>
        <c:ser>
          <c:idx val="1"/>
          <c:order val="1"/>
          <c:tx>
            <c:strRef>
              <c:f>'Pärlhöna Ref.'!$L$12:$L$13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'Pärlhöna Ref.'!$J$14:$J$34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Ref.'!$L$14:$L$34</c:f>
              <c:numCache>
                <c:formatCode>General</c:formatCode>
                <c:ptCount val="2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8</c:v>
                </c:pt>
                <c:pt idx="8">
                  <c:v>4</c:v>
                </c:pt>
                <c:pt idx="9">
                  <c:v>4.5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7-4156-B3E5-103A6AC68751}"/>
            </c:ext>
          </c:extLst>
        </c:ser>
        <c:ser>
          <c:idx val="2"/>
          <c:order val="2"/>
          <c:tx>
            <c:strRef>
              <c:f>'Pärlhöna Ref.'!$M$12:$M$13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'Pärlhöna Ref.'!$J$14:$J$34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Ref.'!$M$14:$M$34</c:f>
              <c:numCache>
                <c:formatCode>General</c:formatCode>
                <c:ptCount val="21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7-4156-B3E5-103A6AC68751}"/>
            </c:ext>
          </c:extLst>
        </c:ser>
        <c:ser>
          <c:idx val="3"/>
          <c:order val="3"/>
          <c:tx>
            <c:strRef>
              <c:f>'Pärlhöna Ref.'!$N$12:$N$13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'Pärlhöna Ref.'!$J$14:$J$34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Ref.'!$N$14:$N$34</c:f>
              <c:numCache>
                <c:formatCode>General</c:formatCode>
                <c:ptCount val="2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3.5</c:v>
                </c:pt>
                <c:pt idx="6">
                  <c:v>4</c:v>
                </c:pt>
                <c:pt idx="7">
                  <c:v>7</c:v>
                </c:pt>
                <c:pt idx="8">
                  <c:v>3.5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7-4156-B3E5-103A6AC68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77880"/>
        <c:axId val="2079517240"/>
      </c:lineChart>
      <c:catAx>
        <c:axId val="207937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9517240"/>
        <c:crosses val="autoZero"/>
        <c:auto val="1"/>
        <c:lblAlgn val="ctr"/>
        <c:lblOffset val="100"/>
        <c:noMultiLvlLbl val="0"/>
      </c:catAx>
      <c:valAx>
        <c:axId val="20795172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937788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'Pärlhöna Blekslätten'!$K$12:$K$13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'Pärlhöna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Blekslätten'!$K$14:$K$34</c:f>
              <c:numCache>
                <c:formatCode>General</c:formatCode>
                <c:ptCount val="21"/>
                <c:pt idx="0">
                  <c:v>6</c:v>
                </c:pt>
                <c:pt idx="1">
                  <c:v>7.5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6.5</c:v>
                </c:pt>
                <c:pt idx="6">
                  <c:v>6.5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965-A59A-ED1E56E36FED}"/>
            </c:ext>
          </c:extLst>
        </c:ser>
        <c:ser>
          <c:idx val="1"/>
          <c:order val="1"/>
          <c:tx>
            <c:strRef>
              <c:f>'Pärlhöna Blekslätten'!$L$12:$L$13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'Pärlhöna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Blekslätten'!$L$14:$L$34</c:f>
              <c:numCache>
                <c:formatCode>General</c:formatCode>
                <c:ptCount val="21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965-A59A-ED1E56E36FED}"/>
            </c:ext>
          </c:extLst>
        </c:ser>
        <c:ser>
          <c:idx val="2"/>
          <c:order val="2"/>
          <c:tx>
            <c:strRef>
              <c:f>'Pärlhöna Blekslätten'!$M$12:$M$13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'Pärlhöna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Blekslätten'!$M$14:$M$34</c:f>
              <c:numCache>
                <c:formatCode>General</c:formatCode>
                <c:ptCount val="21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5.5</c:v>
                </c:pt>
                <c:pt idx="10">
                  <c:v>6.5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4-4965-A59A-ED1E56E36FED}"/>
            </c:ext>
          </c:extLst>
        </c:ser>
        <c:ser>
          <c:idx val="3"/>
          <c:order val="3"/>
          <c:tx>
            <c:strRef>
              <c:f>'Pärlhöna Blekslätten'!$N$12:$N$13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'Pärlhöna Blekslätten'!$J$14:$J$34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'Pärlhöna Blekslätten'!$N$14:$N$34</c:f>
              <c:numCache>
                <c:formatCode>General</c:formatCode>
                <c:ptCount val="21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6.5</c:v>
                </c:pt>
                <c:pt idx="6">
                  <c:v>6.5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4-4965-A59A-ED1E56E36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28680"/>
        <c:axId val="2084400328"/>
      </c:lineChart>
      <c:catAx>
        <c:axId val="207932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84400328"/>
        <c:crosses val="autoZero"/>
        <c:auto val="1"/>
        <c:lblAlgn val="ctr"/>
        <c:lblOffset val="100"/>
        <c:noMultiLvlLbl val="0"/>
      </c:catAx>
      <c:valAx>
        <c:axId val="208440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79328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731522</xdr:colOff>
      <xdr:row>25</xdr:row>
      <xdr:rowOff>143693</xdr:rowOff>
    </xdr:from>
    <xdr:to>
      <xdr:col>6</xdr:col>
      <xdr:colOff>2449286</xdr:colOff>
      <xdr:row>57</xdr:row>
      <xdr:rowOff>19595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552449</xdr:colOff>
      <xdr:row>8</xdr:row>
      <xdr:rowOff>127000</xdr:rowOff>
    </xdr:from>
    <xdr:to>
      <xdr:col>18</xdr:col>
      <xdr:colOff>546100</xdr:colOff>
      <xdr:row>50</xdr:row>
      <xdr:rowOff>63500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25400</xdr:rowOff>
    </xdr:from>
    <xdr:to>
      <xdr:col>2</xdr:col>
      <xdr:colOff>1143000</xdr:colOff>
      <xdr:row>4</xdr:row>
      <xdr:rowOff>38100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4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16</xdr:col>
      <xdr:colOff>317500</xdr:colOff>
      <xdr:row>102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464800"/>
          <a:ext cx="6769100" cy="1016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9</xdr:row>
      <xdr:rowOff>12700</xdr:rowOff>
    </xdr:from>
    <xdr:to>
      <xdr:col>21</xdr:col>
      <xdr:colOff>177800</xdr:colOff>
      <xdr:row>50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25400</xdr:rowOff>
    </xdr:from>
    <xdr:to>
      <xdr:col>2</xdr:col>
      <xdr:colOff>1155700</xdr:colOff>
      <xdr:row>4</xdr:row>
      <xdr:rowOff>38100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4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16</xdr:col>
      <xdr:colOff>317500</xdr:colOff>
      <xdr:row>102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464800"/>
          <a:ext cx="6769100" cy="101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9</xdr:row>
      <xdr:rowOff>12700</xdr:rowOff>
    </xdr:from>
    <xdr:to>
      <xdr:col>21</xdr:col>
      <xdr:colOff>177800</xdr:colOff>
      <xdr:row>50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2</xdr:col>
      <xdr:colOff>1143000</xdr:colOff>
      <xdr:row>4</xdr:row>
      <xdr:rowOff>50800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16</xdr:col>
      <xdr:colOff>317500</xdr:colOff>
      <xdr:row>103</xdr:row>
      <xdr:rowOff>127000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655300"/>
          <a:ext cx="6769100" cy="10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552449</xdr:colOff>
      <xdr:row>8</xdr:row>
      <xdr:rowOff>127000</xdr:rowOff>
    </xdr:from>
    <xdr:to>
      <xdr:col>18</xdr:col>
      <xdr:colOff>381000</xdr:colOff>
      <xdr:row>50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</xdr:colOff>
      <xdr:row>0</xdr:row>
      <xdr:rowOff>63500</xdr:rowOff>
    </xdr:from>
    <xdr:to>
      <xdr:col>2</xdr:col>
      <xdr:colOff>1168400</xdr:colOff>
      <xdr:row>4</xdr:row>
      <xdr:rowOff>76200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14</xdr:col>
      <xdr:colOff>317500</xdr:colOff>
      <xdr:row>92</xdr:row>
      <xdr:rowOff>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464800"/>
          <a:ext cx="5422900" cy="81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184149</xdr:colOff>
      <xdr:row>9</xdr:row>
      <xdr:rowOff>76200</xdr:rowOff>
    </xdr:from>
    <xdr:to>
      <xdr:col>18</xdr:col>
      <xdr:colOff>558800</xdr:colOff>
      <xdr:row>50</xdr:row>
      <xdr:rowOff>177800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21167</xdr:colOff>
      <xdr:row>0</xdr:row>
      <xdr:rowOff>42333</xdr:rowOff>
    </xdr:from>
    <xdr:to>
      <xdr:col>2</xdr:col>
      <xdr:colOff>1126067</xdr:colOff>
      <xdr:row>4</xdr:row>
      <xdr:rowOff>55033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42333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16</xdr:col>
      <xdr:colOff>317500</xdr:colOff>
      <xdr:row>102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464800"/>
          <a:ext cx="6769100" cy="101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107949</xdr:colOff>
      <xdr:row>8</xdr:row>
      <xdr:rowOff>139700</xdr:rowOff>
    </xdr:from>
    <xdr:to>
      <xdr:col>20</xdr:col>
      <xdr:colOff>406400</xdr:colOff>
      <xdr:row>53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21167</xdr:colOff>
      <xdr:row>0</xdr:row>
      <xdr:rowOff>63500</xdr:rowOff>
    </xdr:from>
    <xdr:to>
      <xdr:col>2</xdr:col>
      <xdr:colOff>1126067</xdr:colOff>
      <xdr:row>4</xdr:row>
      <xdr:rowOff>76200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635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55</xdr:row>
      <xdr:rowOff>0</xdr:rowOff>
    </xdr:from>
    <xdr:to>
      <xdr:col>16</xdr:col>
      <xdr:colOff>317500</xdr:colOff>
      <xdr:row>105</xdr:row>
      <xdr:rowOff>127000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1036300"/>
          <a:ext cx="6769100" cy="101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298449</xdr:colOff>
      <xdr:row>8</xdr:row>
      <xdr:rowOff>127000</xdr:rowOff>
    </xdr:from>
    <xdr:to>
      <xdr:col>18</xdr:col>
      <xdr:colOff>292100</xdr:colOff>
      <xdr:row>51</xdr:row>
      <xdr:rowOff>88900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</xdr:colOff>
      <xdr:row>0</xdr:row>
      <xdr:rowOff>63500</xdr:rowOff>
    </xdr:from>
    <xdr:to>
      <xdr:col>2</xdr:col>
      <xdr:colOff>1168400</xdr:colOff>
      <xdr:row>4</xdr:row>
      <xdr:rowOff>76200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16</xdr:col>
      <xdr:colOff>317500</xdr:colOff>
      <xdr:row>103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693400"/>
          <a:ext cx="6769100" cy="101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285749</xdr:colOff>
      <xdr:row>8</xdr:row>
      <xdr:rowOff>139700</xdr:rowOff>
    </xdr:from>
    <xdr:to>
      <xdr:col>19</xdr:col>
      <xdr:colOff>0</xdr:colOff>
      <xdr:row>50</xdr:row>
      <xdr:rowOff>25400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</xdr:colOff>
      <xdr:row>0</xdr:row>
      <xdr:rowOff>63500</xdr:rowOff>
    </xdr:from>
    <xdr:to>
      <xdr:col>2</xdr:col>
      <xdr:colOff>1168400</xdr:colOff>
      <xdr:row>4</xdr:row>
      <xdr:rowOff>76200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17</xdr:col>
      <xdr:colOff>317500</xdr:colOff>
      <xdr:row>102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47500" y="10464800"/>
          <a:ext cx="6769100" cy="101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158749</xdr:colOff>
      <xdr:row>8</xdr:row>
      <xdr:rowOff>177800</xdr:rowOff>
    </xdr:from>
    <xdr:to>
      <xdr:col>19</xdr:col>
      <xdr:colOff>215900</xdr:colOff>
      <xdr:row>51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63501</xdr:colOff>
      <xdr:row>0</xdr:row>
      <xdr:rowOff>42333</xdr:rowOff>
    </xdr:from>
    <xdr:to>
      <xdr:col>2</xdr:col>
      <xdr:colOff>1168401</xdr:colOff>
      <xdr:row>4</xdr:row>
      <xdr:rowOff>55033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42333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16</xdr:col>
      <xdr:colOff>317500</xdr:colOff>
      <xdr:row>103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655300"/>
          <a:ext cx="6769100" cy="101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146049</xdr:colOff>
      <xdr:row>8</xdr:row>
      <xdr:rowOff>165100</xdr:rowOff>
    </xdr:from>
    <xdr:to>
      <xdr:col>18</xdr:col>
      <xdr:colOff>368300</xdr:colOff>
      <xdr:row>50</xdr:row>
      <xdr:rowOff>190500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0</xdr:row>
      <xdr:rowOff>38100</xdr:rowOff>
    </xdr:from>
    <xdr:to>
      <xdr:col>2</xdr:col>
      <xdr:colOff>1181100</xdr:colOff>
      <xdr:row>4</xdr:row>
      <xdr:rowOff>50800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16</xdr:col>
      <xdr:colOff>317500</xdr:colOff>
      <xdr:row>102</xdr:row>
      <xdr:rowOff>127000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464800"/>
          <a:ext cx="6769100" cy="10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374649</xdr:colOff>
      <xdr:row>8</xdr:row>
      <xdr:rowOff>190500</xdr:rowOff>
    </xdr:from>
    <xdr:to>
      <xdr:col>18</xdr:col>
      <xdr:colOff>152400</xdr:colOff>
      <xdr:row>51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63500</xdr:rowOff>
    </xdr:from>
    <xdr:to>
      <xdr:col>2</xdr:col>
      <xdr:colOff>1155700</xdr:colOff>
      <xdr:row>4</xdr:row>
      <xdr:rowOff>76200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500"/>
          <a:ext cx="313690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14</xdr:col>
      <xdr:colOff>317500</xdr:colOff>
      <xdr:row>93</xdr:row>
      <xdr:rowOff>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74400" y="10655300"/>
          <a:ext cx="5422900" cy="8128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G7:G18" totalsRowCount="1" headerRowDxfId="149" dataDxfId="147" totalsRowDxfId="145" headerRowBorderDxfId="148" tableBorderDxfId="146">
  <tableColumns count="1">
    <tableColumn id="1" xr3:uid="{00000000-0010-0000-0000-000001000000}" name="Potential" totalsRowFunction="custom" dataDxfId="144" totalsRowDxfId="143">
      <calculatedColumnFormula>#REF!</calculatedColumnFormula>
      <totalsRowFormula>'Rosa Skattlådan2'!G51</totalsRow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O100"/>
  <sheetViews>
    <sheetView topLeftCell="B1" workbookViewId="0">
      <selection activeCell="B23" sqref="B23"/>
    </sheetView>
  </sheetViews>
  <sheetFormatPr defaultColWidth="37.1796875" defaultRowHeight="14.5" x14ac:dyDescent="0.35"/>
  <cols>
    <col min="1" max="1" width="13.36328125" style="9" customWidth="1"/>
    <col min="2" max="2" width="42.453125" style="28" customWidth="1"/>
    <col min="3" max="3" width="26" style="30" customWidth="1"/>
    <col min="4" max="4" width="26.6328125" style="30" customWidth="1"/>
    <col min="5" max="6" width="19.81640625" style="30" customWidth="1"/>
    <col min="7" max="7" width="37.36328125" style="28" customWidth="1"/>
    <col min="8" max="12" width="37.1796875" style="6"/>
    <col min="13" max="16384" width="37.1796875" style="9"/>
  </cols>
  <sheetData>
    <row r="3" spans="2:15" ht="15.5" x14ac:dyDescent="0.35">
      <c r="C3" s="55"/>
    </row>
    <row r="5" spans="2:15" x14ac:dyDescent="0.35">
      <c r="D5" s="29"/>
    </row>
    <row r="6" spans="2:15" s="37" customFormat="1" ht="27" customHeight="1" x14ac:dyDescent="0.6">
      <c r="B6" s="31" t="s">
        <v>85</v>
      </c>
      <c r="C6" s="32"/>
      <c r="D6" s="33" t="s">
        <v>86</v>
      </c>
      <c r="E6" s="32"/>
      <c r="F6" s="32"/>
      <c r="G6" s="34"/>
      <c r="H6" s="35"/>
      <c r="I6" s="36"/>
      <c r="J6" s="36"/>
      <c r="K6" s="36"/>
      <c r="L6" s="36"/>
      <c r="M6" s="36"/>
      <c r="N6" s="36"/>
      <c r="O6" s="36"/>
    </row>
    <row r="7" spans="2:15" ht="15.5" x14ac:dyDescent="0.35">
      <c r="B7" s="51" t="s">
        <v>14</v>
      </c>
      <c r="C7" s="51" t="s">
        <v>20</v>
      </c>
      <c r="D7" s="51" t="s">
        <v>22</v>
      </c>
      <c r="E7" s="51" t="s">
        <v>78</v>
      </c>
      <c r="F7" s="24" t="s">
        <v>36</v>
      </c>
      <c r="G7" s="24" t="s">
        <v>16</v>
      </c>
      <c r="M7" s="6"/>
      <c r="N7" s="6"/>
      <c r="O7" s="6"/>
    </row>
    <row r="8" spans="2:15" x14ac:dyDescent="0.35">
      <c r="B8" s="53"/>
      <c r="C8" s="53" t="s">
        <v>40</v>
      </c>
      <c r="D8" s="53" t="s">
        <v>39</v>
      </c>
      <c r="E8" s="53" t="s">
        <v>38</v>
      </c>
      <c r="F8" s="40" t="s">
        <v>37</v>
      </c>
      <c r="G8" s="79" t="s">
        <v>42</v>
      </c>
      <c r="M8" s="6"/>
      <c r="N8" s="6"/>
      <c r="O8" s="6"/>
    </row>
    <row r="9" spans="2:15" x14ac:dyDescent="0.35">
      <c r="B9" s="53"/>
      <c r="C9" s="54"/>
      <c r="D9" s="54"/>
      <c r="E9" s="54"/>
      <c r="F9" s="38"/>
      <c r="G9" s="62" t="s">
        <v>83</v>
      </c>
      <c r="M9" s="6"/>
      <c r="N9" s="6"/>
      <c r="O9" s="6"/>
    </row>
    <row r="10" spans="2:15" x14ac:dyDescent="0.35">
      <c r="B10" s="53"/>
      <c r="C10" s="54"/>
      <c r="D10" s="54"/>
      <c r="E10" s="54"/>
      <c r="F10" s="38"/>
      <c r="G10" s="62" t="s">
        <v>73</v>
      </c>
      <c r="M10" s="6"/>
      <c r="N10" s="6"/>
      <c r="O10" s="6"/>
    </row>
    <row r="11" spans="2:15" x14ac:dyDescent="0.35">
      <c r="B11" s="53"/>
      <c r="C11" s="54"/>
      <c r="D11" s="54"/>
      <c r="E11" s="54"/>
      <c r="F11" s="38"/>
      <c r="G11" s="60" t="s">
        <v>44</v>
      </c>
      <c r="M11" s="6"/>
      <c r="N11" s="6"/>
      <c r="O11" s="6"/>
    </row>
    <row r="12" spans="2:15" x14ac:dyDescent="0.35">
      <c r="B12" s="15"/>
      <c r="C12" s="16"/>
      <c r="D12" s="16"/>
      <c r="E12" s="16"/>
      <c r="F12" s="59"/>
      <c r="G12" s="61"/>
      <c r="M12" s="6"/>
      <c r="N12" s="6"/>
      <c r="O12" s="6"/>
    </row>
    <row r="13" spans="2:15" ht="26" customHeight="1" x14ac:dyDescent="0.35">
      <c r="B13" s="11" t="s">
        <v>95</v>
      </c>
      <c r="C13" s="19">
        <f>Referens!C51</f>
        <v>4.9230769230769234</v>
      </c>
      <c r="D13" s="19">
        <f>Referens!D51</f>
        <v>5.1538461538461542</v>
      </c>
      <c r="E13" s="19">
        <f>Referens!E51</f>
        <v>5.1538461538461542</v>
      </c>
      <c r="F13" s="19">
        <f>Referens!F51</f>
        <v>9.4615384615384617</v>
      </c>
      <c r="G13" s="67">
        <f>Referens!G51</f>
        <v>24.692307692307693</v>
      </c>
      <c r="H13" s="38"/>
      <c r="I13" s="38"/>
      <c r="J13" s="38"/>
      <c r="M13" s="6"/>
      <c r="N13" s="6"/>
      <c r="O13" s="6"/>
    </row>
    <row r="14" spans="2:15" ht="24" customHeight="1" x14ac:dyDescent="0.35">
      <c r="B14" s="11" t="s">
        <v>94</v>
      </c>
      <c r="C14" s="19">
        <f>'Vaktel BS'!C51</f>
        <v>5.9230769230769234</v>
      </c>
      <c r="D14" s="19">
        <f>'Vaktel BS'!D51</f>
        <v>5.4230769230769234</v>
      </c>
      <c r="E14" s="19">
        <f>'Vaktel BS'!E51</f>
        <v>5.8076923076923075</v>
      </c>
      <c r="F14" s="19">
        <f>'Vaktel BS'!F51</f>
        <v>12.384615384615385</v>
      </c>
      <c r="G14" s="67">
        <f>'Vaktel BS'!G51</f>
        <v>29.53846153846154</v>
      </c>
      <c r="H14" s="38"/>
      <c r="I14" s="38"/>
      <c r="J14" s="38"/>
      <c r="M14" s="6"/>
      <c r="N14" s="6"/>
      <c r="O14" s="6"/>
    </row>
    <row r="15" spans="2:15" ht="29.5" customHeight="1" x14ac:dyDescent="0.35">
      <c r="B15" s="11" t="s">
        <v>93</v>
      </c>
      <c r="C15" s="19">
        <f>'Vaktel RS'!C51</f>
        <v>7.4230769230769234</v>
      </c>
      <c r="D15" s="19">
        <f>'Vaktel RS'!D51</f>
        <v>6.8461538461538458</v>
      </c>
      <c r="E15" s="19">
        <f>'Vaktel RS'!E51</f>
        <v>7.0769230769230766</v>
      </c>
      <c r="F15" s="19">
        <f>'Vaktel RS'!F51</f>
        <v>14</v>
      </c>
      <c r="G15" s="80">
        <f>'Vaktel RS'!G51</f>
        <v>35.346153846153847</v>
      </c>
      <c r="H15" s="39"/>
      <c r="J15" s="21"/>
      <c r="M15" s="6"/>
      <c r="N15" s="6"/>
      <c r="O15" s="6"/>
    </row>
    <row r="16" spans="2:15" ht="26" customHeight="1" x14ac:dyDescent="0.35">
      <c r="B16" s="11" t="s">
        <v>92</v>
      </c>
      <c r="C16" s="19">
        <f>'Vaktel 2 RS'!C51</f>
        <v>7.7307692307692308</v>
      </c>
      <c r="D16" s="19">
        <f>'Vaktel 2 RS'!D51</f>
        <v>7.3076923076923075</v>
      </c>
      <c r="E16" s="19">
        <f>'Vaktel 2 RS'!E51</f>
        <v>7.2307692307692308</v>
      </c>
      <c r="F16" s="19">
        <f>'Vaktel 2 RS'!F51</f>
        <v>14.307692307692308</v>
      </c>
      <c r="G16" s="80">
        <v>36.58</v>
      </c>
      <c r="H16" s="39"/>
      <c r="L16" s="21"/>
      <c r="M16" s="6"/>
      <c r="N16" s="6"/>
      <c r="O16" s="6"/>
    </row>
    <row r="17" spans="1:15" ht="26" customHeight="1" x14ac:dyDescent="0.35">
      <c r="B17" s="11" t="s">
        <v>91</v>
      </c>
      <c r="C17" s="67">
        <f>'Höna Blekslätten'!C51</f>
        <v>6.3461538461538458</v>
      </c>
      <c r="D17" s="67">
        <f>'Höna Blekslätten'!D51</f>
        <v>5.4230769230769234</v>
      </c>
      <c r="E17" s="67">
        <f>'Höna Blekslätten'!E51</f>
        <v>5.1923076923076925</v>
      </c>
      <c r="F17" s="67">
        <f>'Höna Blekslätten'!F51</f>
        <v>10.153846153846153</v>
      </c>
      <c r="G17" s="67">
        <f>'Höna Blekslätten'!G51</f>
        <v>27.115384615384617</v>
      </c>
      <c r="H17" s="38"/>
      <c r="I17" s="38"/>
      <c r="J17" s="38"/>
      <c r="L17" s="21"/>
      <c r="M17" s="6"/>
      <c r="N17" s="6"/>
      <c r="O17" s="6"/>
    </row>
    <row r="18" spans="1:15" ht="26" customHeight="1" x14ac:dyDescent="0.35">
      <c r="B18" s="11" t="s">
        <v>90</v>
      </c>
      <c r="C18" s="67">
        <v>6.92</v>
      </c>
      <c r="D18" s="67">
        <v>6.31</v>
      </c>
      <c r="E18" s="67">
        <v>6.5</v>
      </c>
      <c r="F18" s="67">
        <v>14.15</v>
      </c>
      <c r="G18" s="81">
        <f>'Rosa Skattlådan2'!G51</f>
        <v>33.884615384615387</v>
      </c>
      <c r="H18" s="38"/>
      <c r="I18" s="38"/>
      <c r="J18" s="38"/>
      <c r="L18" s="21"/>
      <c r="M18" s="6"/>
      <c r="N18" s="6"/>
      <c r="O18" s="6"/>
    </row>
    <row r="19" spans="1:15" ht="26" customHeight="1" x14ac:dyDescent="0.35">
      <c r="B19" s="11" t="s">
        <v>89</v>
      </c>
      <c r="C19" s="67">
        <v>4.3099999999999996</v>
      </c>
      <c r="D19" s="67">
        <v>4.88</v>
      </c>
      <c r="E19" s="67">
        <v>4.88</v>
      </c>
      <c r="F19" s="67">
        <v>8.77</v>
      </c>
      <c r="G19" s="67">
        <f>'Pärlhöna Ref.'!G51</f>
        <v>22.846153846153847</v>
      </c>
      <c r="H19" s="38"/>
      <c r="I19" s="38"/>
      <c r="J19" s="38"/>
      <c r="L19" s="21"/>
      <c r="M19" s="6"/>
      <c r="N19" s="6"/>
      <c r="O19" s="6"/>
    </row>
    <row r="20" spans="1:15" ht="23" customHeight="1" x14ac:dyDescent="0.35">
      <c r="B20" s="11" t="s">
        <v>88</v>
      </c>
      <c r="C20" s="67">
        <v>6.04</v>
      </c>
      <c r="D20" s="67">
        <v>6.08</v>
      </c>
      <c r="E20" s="67">
        <v>6.31</v>
      </c>
      <c r="F20" s="67">
        <v>12.69</v>
      </c>
      <c r="G20" s="67">
        <f>'Pärlhöna Blekslätten'!G51</f>
        <v>31.115384615384613</v>
      </c>
    </row>
    <row r="21" spans="1:15" ht="21" customHeight="1" x14ac:dyDescent="0.35">
      <c r="B21" s="57" t="s">
        <v>87</v>
      </c>
      <c r="C21" s="67">
        <v>7.5</v>
      </c>
      <c r="D21" s="67">
        <v>7.19</v>
      </c>
      <c r="E21" s="67">
        <v>7.15</v>
      </c>
      <c r="F21" s="67">
        <v>15.31</v>
      </c>
      <c r="G21" s="80">
        <f>'Pärlhöna Rosa Skattlådan'!G51</f>
        <v>37.153846153846153</v>
      </c>
      <c r="H21" s="8"/>
    </row>
    <row r="22" spans="1:15" s="6" customFormat="1" ht="21" customHeight="1" x14ac:dyDescent="0.35">
      <c r="B22" s="57" t="s">
        <v>96</v>
      </c>
      <c r="C22" s="67">
        <v>6.58</v>
      </c>
      <c r="D22" s="67">
        <v>6.04</v>
      </c>
      <c r="E22" s="67">
        <v>6.27</v>
      </c>
      <c r="F22" s="67">
        <v>13.08</v>
      </c>
      <c r="G22" s="67">
        <f>'Anka Rosaskattlådan'!G51</f>
        <v>31.96153846153846</v>
      </c>
    </row>
    <row r="23" spans="1:15" s="6" customFormat="1" ht="21" customHeight="1" x14ac:dyDescent="0.35">
      <c r="B23" s="57" t="s">
        <v>97</v>
      </c>
      <c r="C23" s="67">
        <v>6.23</v>
      </c>
      <c r="D23" s="67">
        <v>5.92</v>
      </c>
      <c r="E23" s="67">
        <v>6.08</v>
      </c>
      <c r="F23" s="67">
        <v>12.77</v>
      </c>
      <c r="G23" s="67">
        <v>31</v>
      </c>
    </row>
    <row r="24" spans="1:15" s="6" customFormat="1" ht="21" customHeight="1" x14ac:dyDescent="0.35">
      <c r="B24" s="43" t="s">
        <v>19</v>
      </c>
      <c r="C24" s="41"/>
      <c r="D24" s="41"/>
      <c r="E24" s="39"/>
      <c r="F24" s="39"/>
      <c r="G24" s="40"/>
    </row>
    <row r="25" spans="1:15" s="6" customFormat="1" ht="21" customHeight="1" x14ac:dyDescent="0.35">
      <c r="C25" s="38"/>
      <c r="D25" s="41"/>
      <c r="E25" s="39"/>
      <c r="F25" s="39"/>
      <c r="G25" s="49"/>
    </row>
    <row r="26" spans="1:15" s="6" customFormat="1" ht="21" customHeight="1" x14ac:dyDescent="0.35">
      <c r="C26" s="38"/>
      <c r="D26" s="41"/>
      <c r="E26" s="39"/>
      <c r="F26" s="39"/>
      <c r="G26" s="43"/>
    </row>
    <row r="27" spans="1:15" s="6" customFormat="1" ht="21" customHeight="1" x14ac:dyDescent="0.35">
      <c r="C27" s="38"/>
      <c r="D27" s="41"/>
      <c r="E27" s="39"/>
      <c r="F27" s="39"/>
      <c r="G27" s="40"/>
    </row>
    <row r="28" spans="1:15" s="6" customFormat="1" ht="15.5" x14ac:dyDescent="0.35">
      <c r="B28" s="10"/>
      <c r="C28" s="44"/>
      <c r="D28" s="44"/>
      <c r="E28" s="38"/>
      <c r="F28" s="38"/>
      <c r="G28" s="40"/>
    </row>
    <row r="29" spans="1:15" s="6" customFormat="1" ht="23" customHeight="1" x14ac:dyDescent="0.35">
      <c r="B29" s="10"/>
      <c r="C29" s="44"/>
      <c r="D29" s="44"/>
      <c r="E29" s="45"/>
      <c r="F29" s="45"/>
      <c r="G29" s="40"/>
    </row>
    <row r="30" spans="1:15" ht="23" customHeight="1" x14ac:dyDescent="0.35">
      <c r="A30" s="6"/>
      <c r="B30" s="52"/>
      <c r="C30" s="44"/>
      <c r="D30" s="44"/>
      <c r="E30" s="38"/>
      <c r="F30" s="38"/>
      <c r="G30" s="40"/>
    </row>
    <row r="31" spans="1:15" ht="23" customHeight="1" x14ac:dyDescent="0.35">
      <c r="A31" s="6"/>
      <c r="B31" s="6"/>
      <c r="C31" s="6"/>
      <c r="D31" s="38"/>
      <c r="E31" s="38"/>
      <c r="F31" s="38"/>
      <c r="G31" s="40"/>
    </row>
    <row r="32" spans="1:15" ht="23" customHeight="1" x14ac:dyDescent="0.35">
      <c r="A32" s="6"/>
      <c r="B32" s="6"/>
      <c r="C32" s="24" t="s">
        <v>41</v>
      </c>
      <c r="D32" s="42" t="s">
        <v>22</v>
      </c>
      <c r="E32" s="42" t="s">
        <v>60</v>
      </c>
      <c r="F32" s="24" t="s">
        <v>36</v>
      </c>
      <c r="G32" s="24" t="s">
        <v>16</v>
      </c>
    </row>
    <row r="33" spans="1:12" ht="23" customHeight="1" x14ac:dyDescent="0.35">
      <c r="A33" s="6"/>
      <c r="B33" s="24" t="s">
        <v>26</v>
      </c>
      <c r="C33" s="50">
        <f t="shared" ref="C33:G41" si="0">C13</f>
        <v>4.9230769230769234</v>
      </c>
      <c r="D33" s="50">
        <f t="shared" si="0"/>
        <v>5.1538461538461542</v>
      </c>
      <c r="E33" s="50">
        <f t="shared" si="0"/>
        <v>5.1538461538461542</v>
      </c>
      <c r="F33" s="50">
        <f t="shared" si="0"/>
        <v>9.4615384615384617</v>
      </c>
      <c r="G33" s="50">
        <f t="shared" si="0"/>
        <v>24.692307692307693</v>
      </c>
    </row>
    <row r="34" spans="1:12" s="46" customFormat="1" ht="23" customHeight="1" x14ac:dyDescent="0.35">
      <c r="A34" s="26"/>
      <c r="B34" s="24" t="s">
        <v>27</v>
      </c>
      <c r="C34" s="50">
        <f t="shared" si="0"/>
        <v>5.9230769230769234</v>
      </c>
      <c r="D34" s="50">
        <f t="shared" si="0"/>
        <v>5.4230769230769234</v>
      </c>
      <c r="E34" s="50">
        <f t="shared" si="0"/>
        <v>5.8076923076923075</v>
      </c>
      <c r="F34" s="50">
        <f>F14</f>
        <v>12.384615384615385</v>
      </c>
      <c r="G34" s="50">
        <f t="shared" si="0"/>
        <v>29.53846153846154</v>
      </c>
      <c r="H34" s="26"/>
      <c r="I34" s="26"/>
      <c r="J34" s="26"/>
      <c r="K34" s="26"/>
      <c r="L34" s="26"/>
    </row>
    <row r="35" spans="1:12" ht="23" customHeight="1" x14ac:dyDescent="0.35">
      <c r="A35" s="6"/>
      <c r="B35" s="24" t="s">
        <v>28</v>
      </c>
      <c r="C35" s="50">
        <f t="shared" si="0"/>
        <v>7.4230769230769234</v>
      </c>
      <c r="D35" s="50">
        <f t="shared" si="0"/>
        <v>6.8461538461538458</v>
      </c>
      <c r="E35" s="50">
        <f t="shared" si="0"/>
        <v>7.0769230769230766</v>
      </c>
      <c r="F35" s="50">
        <f t="shared" si="0"/>
        <v>14</v>
      </c>
      <c r="G35" s="50">
        <f t="shared" si="0"/>
        <v>35.346153846153847</v>
      </c>
    </row>
    <row r="36" spans="1:12" ht="23" customHeight="1" x14ac:dyDescent="0.35">
      <c r="A36" s="6"/>
      <c r="B36" s="24" t="s">
        <v>29</v>
      </c>
      <c r="C36" s="50">
        <f t="shared" si="0"/>
        <v>7.7307692307692308</v>
      </c>
      <c r="D36" s="50">
        <f t="shared" si="0"/>
        <v>7.3076923076923075</v>
      </c>
      <c r="E36" s="50">
        <f t="shared" si="0"/>
        <v>7.2307692307692308</v>
      </c>
      <c r="F36" s="50">
        <f t="shared" si="0"/>
        <v>14.307692307692308</v>
      </c>
      <c r="G36" s="50">
        <f>G16</f>
        <v>36.58</v>
      </c>
    </row>
    <row r="37" spans="1:12" ht="23" customHeight="1" x14ac:dyDescent="0.35">
      <c r="A37" s="6"/>
      <c r="B37" s="24" t="s">
        <v>30</v>
      </c>
      <c r="C37" s="50">
        <f t="shared" si="0"/>
        <v>6.3461538461538458</v>
      </c>
      <c r="D37" s="50">
        <f t="shared" si="0"/>
        <v>5.4230769230769234</v>
      </c>
      <c r="E37" s="50">
        <f t="shared" si="0"/>
        <v>5.1923076923076925</v>
      </c>
      <c r="F37" s="50">
        <f t="shared" si="0"/>
        <v>10.153846153846153</v>
      </c>
      <c r="G37" s="60">
        <f t="shared" si="0"/>
        <v>27.115384615384617</v>
      </c>
    </row>
    <row r="38" spans="1:12" ht="23" customHeight="1" x14ac:dyDescent="0.35">
      <c r="A38" s="6"/>
      <c r="B38" s="24" t="s">
        <v>23</v>
      </c>
      <c r="C38" s="50">
        <f t="shared" si="0"/>
        <v>6.92</v>
      </c>
      <c r="D38" s="50">
        <f t="shared" si="0"/>
        <v>6.31</v>
      </c>
      <c r="E38" s="50">
        <f t="shared" si="0"/>
        <v>6.5</v>
      </c>
      <c r="F38" s="50">
        <f t="shared" si="0"/>
        <v>14.15</v>
      </c>
      <c r="G38" s="60">
        <f t="shared" si="0"/>
        <v>33.884615384615387</v>
      </c>
    </row>
    <row r="39" spans="1:12" ht="23" customHeight="1" x14ac:dyDescent="0.35">
      <c r="A39" s="6"/>
      <c r="B39" s="24" t="s">
        <v>24</v>
      </c>
      <c r="C39" s="50">
        <f t="shared" si="0"/>
        <v>4.3099999999999996</v>
      </c>
      <c r="D39" s="50">
        <f t="shared" si="0"/>
        <v>4.88</v>
      </c>
      <c r="E39" s="50">
        <f t="shared" si="0"/>
        <v>4.88</v>
      </c>
      <c r="F39" s="50">
        <f t="shared" si="0"/>
        <v>8.77</v>
      </c>
      <c r="G39" s="60">
        <f t="shared" si="0"/>
        <v>22.846153846153847</v>
      </c>
    </row>
    <row r="40" spans="1:12" ht="23" customHeight="1" x14ac:dyDescent="0.35">
      <c r="A40" s="6"/>
      <c r="B40" s="24" t="s">
        <v>25</v>
      </c>
      <c r="C40" s="50">
        <f t="shared" si="0"/>
        <v>6.04</v>
      </c>
      <c r="D40" s="50">
        <f t="shared" si="0"/>
        <v>6.08</v>
      </c>
      <c r="E40" s="50">
        <f t="shared" si="0"/>
        <v>6.31</v>
      </c>
      <c r="F40" s="50">
        <f t="shared" si="0"/>
        <v>12.69</v>
      </c>
      <c r="G40" s="60">
        <f t="shared" si="0"/>
        <v>31.115384615384613</v>
      </c>
    </row>
    <row r="41" spans="1:12" ht="23" customHeight="1" x14ac:dyDescent="0.35">
      <c r="A41" s="6"/>
      <c r="B41" s="24">
        <v>9</v>
      </c>
      <c r="C41" s="50">
        <f t="shared" si="0"/>
        <v>7.5</v>
      </c>
      <c r="D41" s="50">
        <f t="shared" si="0"/>
        <v>7.19</v>
      </c>
      <c r="E41" s="50">
        <f t="shared" si="0"/>
        <v>7.15</v>
      </c>
      <c r="F41" s="50">
        <f t="shared" si="0"/>
        <v>15.31</v>
      </c>
      <c r="G41" s="60">
        <f t="shared" si="0"/>
        <v>37.153846153846153</v>
      </c>
    </row>
    <row r="42" spans="1:12" ht="23" customHeight="1" x14ac:dyDescent="0.35">
      <c r="A42" s="6"/>
      <c r="B42" s="24">
        <v>10</v>
      </c>
      <c r="C42" s="50">
        <f>C22</f>
        <v>6.58</v>
      </c>
      <c r="D42" s="50">
        <f>D22</f>
        <v>6.04</v>
      </c>
      <c r="E42" s="50">
        <f>E22</f>
        <v>6.27</v>
      </c>
      <c r="F42" s="50">
        <f>F22</f>
        <v>13.08</v>
      </c>
      <c r="G42" s="75">
        <f>G22</f>
        <v>31.96153846153846</v>
      </c>
    </row>
    <row r="43" spans="1:12" ht="15.5" x14ac:dyDescent="0.35">
      <c r="A43" s="6"/>
      <c r="B43" s="24"/>
      <c r="C43" s="50"/>
      <c r="D43" s="50"/>
      <c r="E43" s="50"/>
      <c r="F43" s="50"/>
      <c r="G43" s="40"/>
    </row>
    <row r="44" spans="1:12" ht="15.5" x14ac:dyDescent="0.35">
      <c r="A44" s="6"/>
      <c r="B44" s="40"/>
      <c r="C44" s="50"/>
      <c r="D44" s="38"/>
      <c r="E44" s="38"/>
      <c r="F44" s="38"/>
      <c r="G44" s="40"/>
    </row>
    <row r="45" spans="1:12" ht="18.5" customHeight="1" x14ac:dyDescent="0.35">
      <c r="A45" s="6"/>
      <c r="B45" s="40"/>
      <c r="C45" s="50"/>
      <c r="D45" s="38"/>
      <c r="E45" s="38"/>
      <c r="F45" s="38"/>
      <c r="G45" s="40"/>
    </row>
    <row r="46" spans="1:12" ht="18.5" customHeight="1" x14ac:dyDescent="0.35">
      <c r="A46" s="6"/>
      <c r="B46" s="43"/>
      <c r="C46" s="50"/>
      <c r="D46" s="39"/>
      <c r="E46" s="39"/>
      <c r="F46" s="39"/>
      <c r="G46" s="43"/>
    </row>
    <row r="47" spans="1:12" ht="15.5" x14ac:dyDescent="0.35">
      <c r="A47" s="6"/>
      <c r="B47" s="40"/>
      <c r="C47" s="50"/>
      <c r="D47" s="38"/>
      <c r="E47" s="38"/>
      <c r="F47" s="38"/>
      <c r="G47" s="40"/>
    </row>
    <row r="48" spans="1:12" x14ac:dyDescent="0.35">
      <c r="B48" s="40"/>
      <c r="C48" s="38"/>
      <c r="D48" s="38"/>
      <c r="E48" s="38"/>
      <c r="F48" s="38"/>
      <c r="G48" s="40"/>
    </row>
    <row r="49" spans="2:7" x14ac:dyDescent="0.35">
      <c r="B49" s="40"/>
      <c r="C49" s="38"/>
      <c r="D49" s="38"/>
      <c r="E49" s="38"/>
      <c r="F49" s="38"/>
      <c r="G49" s="40"/>
    </row>
    <row r="50" spans="2:7" x14ac:dyDescent="0.35">
      <c r="B50" s="40"/>
      <c r="C50" s="38"/>
      <c r="D50" s="38"/>
      <c r="E50" s="38"/>
      <c r="F50" s="38"/>
      <c r="G50" s="40"/>
    </row>
    <row r="51" spans="2:7" x14ac:dyDescent="0.35">
      <c r="B51" s="40"/>
      <c r="C51" s="38"/>
      <c r="D51" s="38"/>
      <c r="E51" s="38"/>
      <c r="F51" s="38"/>
      <c r="G51" s="40"/>
    </row>
    <row r="52" spans="2:7" x14ac:dyDescent="0.35">
      <c r="B52" s="40"/>
      <c r="C52" s="38"/>
      <c r="D52" s="38"/>
      <c r="E52" s="38"/>
      <c r="F52" s="38"/>
      <c r="G52" s="40"/>
    </row>
    <row r="53" spans="2:7" x14ac:dyDescent="0.35">
      <c r="B53" s="40"/>
      <c r="C53" s="38"/>
      <c r="D53" s="38"/>
      <c r="E53" s="38"/>
      <c r="F53" s="38"/>
      <c r="G53" s="40"/>
    </row>
    <row r="54" spans="2:7" x14ac:dyDescent="0.35">
      <c r="B54" s="40"/>
      <c r="C54" s="38"/>
      <c r="D54" s="38"/>
      <c r="E54" s="38"/>
      <c r="F54" s="38"/>
      <c r="G54" s="40"/>
    </row>
    <row r="55" spans="2:7" x14ac:dyDescent="0.35">
      <c r="B55" s="40"/>
      <c r="C55" s="38"/>
      <c r="D55" s="38"/>
      <c r="E55" s="38"/>
      <c r="F55" s="38"/>
      <c r="G55" s="40"/>
    </row>
    <row r="56" spans="2:7" x14ac:dyDescent="0.35">
      <c r="B56" s="40"/>
      <c r="C56" s="38"/>
      <c r="D56" s="38"/>
      <c r="E56" s="38"/>
      <c r="F56" s="38"/>
      <c r="G56" s="40"/>
    </row>
    <row r="57" spans="2:7" x14ac:dyDescent="0.35">
      <c r="B57" s="40"/>
      <c r="C57" s="38"/>
      <c r="D57" s="38"/>
      <c r="E57" s="38"/>
      <c r="F57" s="38"/>
      <c r="G57" s="40"/>
    </row>
    <row r="58" spans="2:7" x14ac:dyDescent="0.35">
      <c r="B58" s="40"/>
      <c r="C58" s="38"/>
      <c r="D58" s="38"/>
      <c r="E58" s="38"/>
      <c r="F58" s="38"/>
      <c r="G58" s="40"/>
    </row>
    <row r="59" spans="2:7" x14ac:dyDescent="0.35">
      <c r="B59" s="40"/>
      <c r="C59" s="38"/>
      <c r="D59" s="38"/>
      <c r="E59" s="38"/>
      <c r="F59" s="38"/>
      <c r="G59" s="40"/>
    </row>
    <row r="60" spans="2:7" x14ac:dyDescent="0.35">
      <c r="B60" s="40"/>
      <c r="C60" s="48"/>
      <c r="D60" s="48"/>
      <c r="E60" s="48"/>
      <c r="F60" s="48"/>
      <c r="G60" s="47"/>
    </row>
    <row r="61" spans="2:7" ht="23.5" customHeight="1" x14ac:dyDescent="0.35">
      <c r="B61" s="40"/>
      <c r="C61" s="38"/>
      <c r="D61" s="38"/>
      <c r="E61" s="38"/>
      <c r="F61" s="38"/>
      <c r="G61" s="40"/>
    </row>
    <row r="62" spans="2:7" ht="23.5" customHeight="1" x14ac:dyDescent="0.35">
      <c r="B62" s="40"/>
      <c r="C62" s="38"/>
      <c r="D62" s="38"/>
      <c r="E62" s="38"/>
      <c r="F62" s="38"/>
      <c r="G62" s="40"/>
    </row>
    <row r="63" spans="2:7" ht="33.5" customHeight="1" x14ac:dyDescent="0.35">
      <c r="B63" s="40"/>
      <c r="C63" s="38"/>
      <c r="D63" s="38"/>
      <c r="E63" s="38"/>
      <c r="F63" s="38"/>
      <c r="G63" s="40"/>
    </row>
    <row r="64" spans="2:7" x14ac:dyDescent="0.35">
      <c r="B64" s="40"/>
      <c r="C64" s="38"/>
      <c r="D64" s="38"/>
      <c r="E64" s="38"/>
      <c r="F64" s="38"/>
      <c r="G64" s="40"/>
    </row>
    <row r="65" spans="2:7" x14ac:dyDescent="0.35">
      <c r="B65" s="40"/>
      <c r="C65" s="38"/>
      <c r="D65" s="38"/>
      <c r="E65" s="38"/>
      <c r="F65" s="38"/>
      <c r="G65" s="40"/>
    </row>
    <row r="66" spans="2:7" ht="17" customHeight="1" x14ac:dyDescent="0.35">
      <c r="B66" s="40"/>
      <c r="C66" s="38"/>
      <c r="D66" s="38"/>
      <c r="E66" s="38"/>
      <c r="F66" s="38"/>
      <c r="G66" s="40"/>
    </row>
    <row r="67" spans="2:7" s="6" customFormat="1" ht="15.5" customHeight="1" x14ac:dyDescent="0.35">
      <c r="B67" s="40"/>
      <c r="C67" s="38"/>
      <c r="D67" s="38"/>
      <c r="E67" s="38"/>
      <c r="F67" s="38"/>
      <c r="G67" s="40"/>
    </row>
    <row r="68" spans="2:7" s="6" customFormat="1" x14ac:dyDescent="0.35">
      <c r="B68" s="40"/>
      <c r="C68" s="38"/>
      <c r="D68" s="38"/>
      <c r="E68" s="38"/>
      <c r="F68" s="38"/>
      <c r="G68" s="40"/>
    </row>
    <row r="69" spans="2:7" s="6" customFormat="1" x14ac:dyDescent="0.35">
      <c r="B69" s="40"/>
      <c r="C69" s="38"/>
      <c r="D69" s="38"/>
      <c r="E69" s="38"/>
      <c r="F69" s="38"/>
      <c r="G69" s="40"/>
    </row>
    <row r="70" spans="2:7" s="6" customFormat="1" x14ac:dyDescent="0.35">
      <c r="B70" s="40"/>
      <c r="C70" s="38"/>
      <c r="D70" s="38"/>
      <c r="E70" s="38"/>
      <c r="F70" s="38"/>
      <c r="G70" s="40"/>
    </row>
    <row r="71" spans="2:7" s="6" customFormat="1" x14ac:dyDescent="0.35">
      <c r="B71" s="40"/>
      <c r="C71" s="38"/>
      <c r="D71" s="38"/>
      <c r="E71" s="38"/>
      <c r="F71" s="38"/>
      <c r="G71" s="40"/>
    </row>
    <row r="72" spans="2:7" s="6" customFormat="1" x14ac:dyDescent="0.35">
      <c r="B72" s="40"/>
      <c r="C72" s="38"/>
      <c r="D72" s="38"/>
      <c r="E72" s="38"/>
      <c r="F72" s="38"/>
      <c r="G72" s="40"/>
    </row>
    <row r="73" spans="2:7" s="6" customFormat="1" x14ac:dyDescent="0.35">
      <c r="B73" s="40"/>
      <c r="C73" s="38"/>
      <c r="D73" s="38"/>
      <c r="E73" s="38"/>
      <c r="F73" s="38"/>
      <c r="G73" s="40"/>
    </row>
    <row r="74" spans="2:7" s="6" customFormat="1" x14ac:dyDescent="0.35">
      <c r="B74" s="40"/>
      <c r="C74" s="38"/>
      <c r="D74" s="38"/>
      <c r="E74" s="38"/>
      <c r="F74" s="38"/>
      <c r="G74" s="40"/>
    </row>
    <row r="75" spans="2:7" s="6" customFormat="1" x14ac:dyDescent="0.35">
      <c r="B75" s="40"/>
      <c r="C75" s="38"/>
      <c r="D75" s="38"/>
      <c r="E75" s="38"/>
      <c r="F75" s="38"/>
      <c r="G75" s="40"/>
    </row>
    <row r="76" spans="2:7" s="6" customFormat="1" x14ac:dyDescent="0.35">
      <c r="B76" s="40"/>
      <c r="C76" s="38"/>
      <c r="D76" s="38"/>
      <c r="E76" s="38"/>
      <c r="F76" s="38"/>
      <c r="G76" s="40"/>
    </row>
    <row r="77" spans="2:7" s="6" customFormat="1" x14ac:dyDescent="0.35">
      <c r="B77" s="49"/>
      <c r="C77" s="48"/>
      <c r="D77" s="48"/>
      <c r="E77" s="48"/>
      <c r="F77" s="48"/>
      <c r="G77" s="47"/>
    </row>
    <row r="78" spans="2:7" s="6" customFormat="1" x14ac:dyDescent="0.35">
      <c r="B78" s="40"/>
      <c r="C78" s="38"/>
      <c r="D78" s="38"/>
      <c r="E78" s="38"/>
      <c r="F78" s="38"/>
      <c r="G78" s="40"/>
    </row>
    <row r="79" spans="2:7" s="6" customFormat="1" x14ac:dyDescent="0.35">
      <c r="B79" s="40"/>
      <c r="C79" s="38"/>
      <c r="D79" s="38"/>
      <c r="E79" s="38"/>
      <c r="F79" s="38"/>
      <c r="G79" s="40"/>
    </row>
    <row r="80" spans="2:7" s="6" customFormat="1" ht="18.5" customHeight="1" x14ac:dyDescent="0.35">
      <c r="B80" s="40"/>
      <c r="C80" s="38"/>
      <c r="D80" s="38"/>
      <c r="E80" s="38"/>
      <c r="F80" s="38"/>
      <c r="G80" s="40"/>
    </row>
    <row r="81" spans="2:7" s="6" customFormat="1" x14ac:dyDescent="0.35">
      <c r="B81" s="49"/>
      <c r="C81" s="38"/>
      <c r="D81" s="38"/>
      <c r="E81" s="38"/>
      <c r="F81" s="38"/>
      <c r="G81" s="40"/>
    </row>
    <row r="82" spans="2:7" s="6" customFormat="1" x14ac:dyDescent="0.35">
      <c r="B82" s="40"/>
      <c r="C82" s="38"/>
      <c r="D82" s="38"/>
      <c r="E82" s="38"/>
      <c r="F82" s="38"/>
      <c r="G82" s="40"/>
    </row>
    <row r="83" spans="2:7" s="6" customFormat="1" x14ac:dyDescent="0.35">
      <c r="B83" s="40"/>
      <c r="C83" s="38"/>
      <c r="D83" s="38"/>
      <c r="E83" s="38"/>
      <c r="F83" s="38"/>
      <c r="G83" s="40"/>
    </row>
    <row r="84" spans="2:7" s="6" customFormat="1" x14ac:dyDescent="0.35">
      <c r="B84" s="40"/>
      <c r="C84" s="38"/>
      <c r="D84" s="38"/>
      <c r="E84" s="38"/>
      <c r="F84" s="38"/>
      <c r="G84" s="40"/>
    </row>
    <row r="85" spans="2:7" s="6" customFormat="1" x14ac:dyDescent="0.35">
      <c r="B85" s="40"/>
      <c r="C85" s="38"/>
      <c r="D85" s="38"/>
      <c r="E85" s="38"/>
      <c r="F85" s="38"/>
      <c r="G85" s="40"/>
    </row>
    <row r="86" spans="2:7" s="6" customFormat="1" x14ac:dyDescent="0.35">
      <c r="B86" s="40"/>
      <c r="C86" s="38"/>
      <c r="D86" s="38"/>
      <c r="E86" s="38"/>
      <c r="F86" s="38"/>
      <c r="G86" s="40"/>
    </row>
    <row r="87" spans="2:7" s="6" customFormat="1" x14ac:dyDescent="0.35">
      <c r="B87" s="40"/>
      <c r="C87" s="38"/>
      <c r="D87" s="38"/>
      <c r="E87" s="38"/>
      <c r="F87" s="38"/>
      <c r="G87" s="40"/>
    </row>
    <row r="88" spans="2:7" s="6" customFormat="1" x14ac:dyDescent="0.35">
      <c r="B88" s="40"/>
      <c r="C88" s="38"/>
      <c r="D88" s="38"/>
      <c r="E88" s="38"/>
      <c r="F88" s="38"/>
      <c r="G88" s="40"/>
    </row>
    <row r="89" spans="2:7" s="6" customFormat="1" x14ac:dyDescent="0.35">
      <c r="B89" s="40"/>
      <c r="C89" s="38"/>
      <c r="D89" s="38"/>
      <c r="E89" s="38"/>
      <c r="F89" s="38"/>
      <c r="G89" s="40"/>
    </row>
    <row r="90" spans="2:7" s="6" customFormat="1" ht="23.5" customHeight="1" x14ac:dyDescent="0.35">
      <c r="B90" s="40"/>
      <c r="C90" s="38"/>
      <c r="D90" s="38"/>
      <c r="E90" s="38"/>
      <c r="F90" s="38"/>
      <c r="G90" s="40"/>
    </row>
    <row r="91" spans="2:7" s="6" customFormat="1" ht="23.5" customHeight="1" x14ac:dyDescent="0.35">
      <c r="B91" s="40"/>
      <c r="C91" s="38"/>
      <c r="D91" s="38"/>
      <c r="E91" s="38"/>
      <c r="F91" s="38"/>
      <c r="G91" s="40"/>
    </row>
    <row r="92" spans="2:7" s="6" customFormat="1" ht="23.5" customHeight="1" x14ac:dyDescent="0.35">
      <c r="B92" s="40"/>
      <c r="C92" s="38"/>
      <c r="D92" s="38"/>
      <c r="E92" s="38"/>
      <c r="F92" s="38"/>
      <c r="G92" s="40"/>
    </row>
    <row r="93" spans="2:7" s="6" customFormat="1" ht="23.5" customHeight="1" x14ac:dyDescent="0.35">
      <c r="B93" s="40"/>
      <c r="C93" s="38"/>
      <c r="D93" s="38"/>
      <c r="E93" s="38"/>
      <c r="F93" s="38"/>
      <c r="G93" s="40"/>
    </row>
    <row r="94" spans="2:7" s="6" customFormat="1" ht="23.5" customHeight="1" x14ac:dyDescent="0.35">
      <c r="B94" s="49"/>
      <c r="C94" s="48"/>
      <c r="D94" s="48"/>
      <c r="E94" s="48"/>
      <c r="F94" s="48"/>
      <c r="G94" s="47"/>
    </row>
    <row r="95" spans="2:7" s="6" customFormat="1" ht="26" customHeight="1" x14ac:dyDescent="0.35">
      <c r="B95" s="40"/>
      <c r="C95" s="38"/>
      <c r="D95" s="38"/>
      <c r="E95" s="38"/>
      <c r="F95" s="38"/>
      <c r="G95" s="40"/>
    </row>
    <row r="96" spans="2:7" s="6" customFormat="1" ht="14.5" customHeight="1" x14ac:dyDescent="0.35">
      <c r="B96" s="49"/>
      <c r="C96" s="38"/>
      <c r="D96" s="38"/>
      <c r="E96" s="38"/>
      <c r="F96" s="38"/>
      <c r="G96" s="40"/>
    </row>
    <row r="97" spans="2:7" s="6" customFormat="1" x14ac:dyDescent="0.35">
      <c r="B97" s="43"/>
      <c r="C97" s="38"/>
      <c r="D97" s="38"/>
      <c r="E97" s="38"/>
      <c r="F97" s="38"/>
      <c r="G97" s="40"/>
    </row>
    <row r="98" spans="2:7" s="6" customFormat="1" x14ac:dyDescent="0.35">
      <c r="B98" s="40"/>
      <c r="C98" s="38"/>
      <c r="D98" s="38"/>
      <c r="E98" s="38"/>
      <c r="F98" s="38"/>
      <c r="G98" s="40"/>
    </row>
    <row r="99" spans="2:7" s="6" customFormat="1" x14ac:dyDescent="0.35">
      <c r="B99" s="40"/>
      <c r="C99" s="38"/>
      <c r="D99" s="38"/>
      <c r="E99" s="38"/>
      <c r="F99" s="38"/>
      <c r="G99" s="40"/>
    </row>
    <row r="100" spans="2:7" s="6" customFormat="1" x14ac:dyDescent="0.35">
      <c r="B100" s="40"/>
      <c r="C100" s="38"/>
      <c r="D100" s="38"/>
      <c r="E100" s="38"/>
      <c r="F100" s="38"/>
      <c r="G100" s="40"/>
    </row>
  </sheetData>
  <conditionalFormatting sqref="G8">
    <cfRule type="cellIs" dxfId="155" priority="5" operator="lessThan">
      <formula>1</formula>
    </cfRule>
    <cfRule type="cellIs" dxfId="154" priority="6" operator="lessThan">
      <formula>1</formula>
    </cfRule>
  </conditionalFormatting>
  <conditionalFormatting sqref="G9">
    <cfRule type="cellIs" dxfId="153" priority="3" operator="lessThan">
      <formula>1</formula>
    </cfRule>
    <cfRule type="cellIs" dxfId="152" priority="4" operator="lessThan">
      <formula>1</formula>
    </cfRule>
  </conditionalFormatting>
  <conditionalFormatting sqref="G10">
    <cfRule type="cellIs" dxfId="151" priority="1" operator="lessThan">
      <formula>1</formula>
    </cfRule>
    <cfRule type="cellIs" dxfId="150" priority="2" operator="lessThan">
      <formula>1</formula>
    </cfRule>
  </conditionalFormatting>
  <pageMargins left="3.937007874015748E-2" right="3.937007874015748E-2" top="0.74803149606299213" bottom="0.74803149606299213" header="0.31496062992125984" footer="0.31496062992125984"/>
  <pageSetup paperSize="9" orientation="portrait"/>
  <ignoredErrors>
    <ignoredError sqref="G8:G11 G13:G15 G17" calculatedColumn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O125"/>
  <sheetViews>
    <sheetView topLeftCell="A49" workbookViewId="0">
      <selection activeCell="G56" sqref="G56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115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103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8" si="0">C15</f>
        <v>7</v>
      </c>
      <c r="L14" s="63">
        <f t="shared" si="0"/>
        <v>7</v>
      </c>
      <c r="M14" s="63">
        <f t="shared" si="0"/>
        <v>6</v>
      </c>
      <c r="N14" s="63">
        <f t="shared" si="0"/>
        <v>7.5</v>
      </c>
      <c r="O14" s="63"/>
    </row>
    <row r="15" spans="2:15" x14ac:dyDescent="0.35">
      <c r="B15" s="15" t="s">
        <v>3</v>
      </c>
      <c r="C15" s="72">
        <v>7</v>
      </c>
      <c r="D15" s="72">
        <v>7</v>
      </c>
      <c r="E15" s="72">
        <v>6</v>
      </c>
      <c r="F15" s="72">
        <v>7.5</v>
      </c>
      <c r="G15" s="66"/>
      <c r="J15" s="1" t="str">
        <f t="shared" ref="J15:J24" si="1">B16</f>
        <v>Kock2</v>
      </c>
      <c r="K15" s="63">
        <f t="shared" si="0"/>
        <v>8.5</v>
      </c>
      <c r="L15" s="63">
        <f t="shared" si="0"/>
        <v>8</v>
      </c>
      <c r="M15" s="63">
        <f t="shared" si="0"/>
        <v>7</v>
      </c>
      <c r="N15" s="63">
        <f t="shared" si="0"/>
        <v>7</v>
      </c>
      <c r="O15" s="63"/>
    </row>
    <row r="16" spans="2:15" x14ac:dyDescent="0.35">
      <c r="B16" s="13" t="s">
        <v>4</v>
      </c>
      <c r="C16" s="73">
        <v>8.5</v>
      </c>
      <c r="D16" s="73">
        <v>8</v>
      </c>
      <c r="E16" s="73">
        <v>7</v>
      </c>
      <c r="F16" s="73">
        <v>7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7</v>
      </c>
      <c r="M16" s="63">
        <f t="shared" si="0"/>
        <v>7</v>
      </c>
      <c r="N16" s="63">
        <f t="shared" si="0"/>
        <v>8</v>
      </c>
      <c r="O16" s="63"/>
    </row>
    <row r="17" spans="2:15" x14ac:dyDescent="0.35">
      <c r="B17" s="13" t="s">
        <v>5</v>
      </c>
      <c r="C17" s="73">
        <v>6</v>
      </c>
      <c r="D17" s="73">
        <v>7</v>
      </c>
      <c r="E17" s="73">
        <v>7</v>
      </c>
      <c r="F17" s="73">
        <v>8</v>
      </c>
      <c r="G17" s="17"/>
      <c r="J17" s="1" t="str">
        <f t="shared" si="1"/>
        <v>Kock 4</v>
      </c>
      <c r="K17" s="63">
        <f t="shared" si="0"/>
        <v>7</v>
      </c>
      <c r="L17" s="63">
        <f t="shared" si="0"/>
        <v>7</v>
      </c>
      <c r="M17" s="63">
        <f t="shared" si="0"/>
        <v>7</v>
      </c>
      <c r="N17" s="63">
        <f t="shared" si="0"/>
        <v>8</v>
      </c>
      <c r="O17" s="63"/>
    </row>
    <row r="18" spans="2:15" x14ac:dyDescent="0.35">
      <c r="B18" s="13" t="s">
        <v>6</v>
      </c>
      <c r="C18" s="73">
        <v>7</v>
      </c>
      <c r="D18" s="73">
        <v>7</v>
      </c>
      <c r="E18" s="73">
        <v>7</v>
      </c>
      <c r="F18" s="73">
        <v>8</v>
      </c>
      <c r="G18" s="17"/>
      <c r="J18" s="1" t="str">
        <f t="shared" si="1"/>
        <v>Kock 5</v>
      </c>
      <c r="K18" s="63">
        <f t="shared" si="0"/>
        <v>7.5</v>
      </c>
      <c r="L18" s="63">
        <f t="shared" si="0"/>
        <v>8</v>
      </c>
      <c r="M18" s="63">
        <f t="shared" si="0"/>
        <v>8</v>
      </c>
      <c r="N18" s="63">
        <f t="shared" si="0"/>
        <v>7</v>
      </c>
      <c r="O18" s="63"/>
    </row>
    <row r="19" spans="2:15" x14ac:dyDescent="0.35">
      <c r="B19" s="13" t="s">
        <v>7</v>
      </c>
      <c r="C19" s="73">
        <v>7.5</v>
      </c>
      <c r="D19" s="73">
        <v>8</v>
      </c>
      <c r="E19" s="73">
        <v>8</v>
      </c>
      <c r="F19" s="73">
        <v>7</v>
      </c>
      <c r="G19" s="17"/>
      <c r="J19" s="1" t="str">
        <f t="shared" si="1"/>
        <v>Kock 6</v>
      </c>
      <c r="K19" s="63">
        <f t="shared" si="0"/>
        <v>7.5</v>
      </c>
      <c r="L19" s="63">
        <f t="shared" si="0"/>
        <v>7</v>
      </c>
      <c r="M19" s="63">
        <f t="shared" si="0"/>
        <v>8</v>
      </c>
      <c r="N19" s="63">
        <f t="shared" si="0"/>
        <v>7.5</v>
      </c>
      <c r="O19" s="63"/>
    </row>
    <row r="20" spans="2:15" x14ac:dyDescent="0.35">
      <c r="B20" s="13" t="s">
        <v>8</v>
      </c>
      <c r="C20" s="73">
        <v>7.5</v>
      </c>
      <c r="D20" s="73">
        <v>7</v>
      </c>
      <c r="E20" s="73">
        <v>8</v>
      </c>
      <c r="F20" s="73">
        <v>7.5</v>
      </c>
      <c r="G20" s="17"/>
      <c r="J20" s="1" t="str">
        <f t="shared" si="1"/>
        <v>Kock 7</v>
      </c>
      <c r="K20" s="63">
        <f t="shared" si="0"/>
        <v>9</v>
      </c>
      <c r="L20" s="63">
        <f t="shared" si="0"/>
        <v>8</v>
      </c>
      <c r="M20" s="63">
        <f t="shared" si="0"/>
        <v>7.5</v>
      </c>
      <c r="N20" s="63">
        <f t="shared" si="0"/>
        <v>8</v>
      </c>
      <c r="O20" s="63"/>
    </row>
    <row r="21" spans="2:15" x14ac:dyDescent="0.35">
      <c r="B21" s="13" t="s">
        <v>9</v>
      </c>
      <c r="C21" s="73">
        <v>9</v>
      </c>
      <c r="D21" s="73">
        <v>8</v>
      </c>
      <c r="E21" s="73">
        <v>7.5</v>
      </c>
      <c r="F21" s="73">
        <v>8</v>
      </c>
      <c r="G21" s="17"/>
      <c r="J21" s="1" t="str">
        <f t="shared" si="1"/>
        <v>Kock 8</v>
      </c>
      <c r="K21" s="63">
        <f t="shared" si="0"/>
        <v>8</v>
      </c>
      <c r="L21" s="63">
        <f t="shared" si="0"/>
        <v>6</v>
      </c>
      <c r="M21" s="63">
        <f t="shared" si="0"/>
        <v>6</v>
      </c>
      <c r="N21" s="63">
        <f t="shared" si="0"/>
        <v>7</v>
      </c>
      <c r="O21" s="63"/>
    </row>
    <row r="22" spans="2:15" x14ac:dyDescent="0.35">
      <c r="B22" s="13" t="s">
        <v>10</v>
      </c>
      <c r="C22" s="73">
        <v>8</v>
      </c>
      <c r="D22" s="73">
        <v>6</v>
      </c>
      <c r="E22" s="73">
        <v>6</v>
      </c>
      <c r="F22" s="73">
        <v>7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7</v>
      </c>
      <c r="M22" s="63">
        <f t="shared" si="0"/>
        <v>7</v>
      </c>
      <c r="N22" s="63">
        <f t="shared" si="0"/>
        <v>7.5</v>
      </c>
      <c r="O22" s="63"/>
    </row>
    <row r="23" spans="2:15" x14ac:dyDescent="0.35">
      <c r="B23" s="13" t="s">
        <v>11</v>
      </c>
      <c r="C23" s="73">
        <v>7</v>
      </c>
      <c r="D23" s="73">
        <v>7</v>
      </c>
      <c r="E23" s="73">
        <v>7</v>
      </c>
      <c r="F23" s="73">
        <v>7.5</v>
      </c>
      <c r="G23" s="17"/>
      <c r="J23" s="1" t="str">
        <f t="shared" si="1"/>
        <v>Kock 10</v>
      </c>
      <c r="K23" s="63">
        <f t="shared" si="0"/>
        <v>8</v>
      </c>
      <c r="L23" s="63">
        <f t="shared" si="0"/>
        <v>6.5</v>
      </c>
      <c r="M23" s="63">
        <f t="shared" si="0"/>
        <v>7</v>
      </c>
      <c r="N23" s="63">
        <f t="shared" si="0"/>
        <v>8</v>
      </c>
      <c r="O23" s="63"/>
    </row>
    <row r="24" spans="2:15" x14ac:dyDescent="0.35">
      <c r="B24" s="13" t="s">
        <v>12</v>
      </c>
      <c r="C24" s="73">
        <v>8</v>
      </c>
      <c r="D24" s="73">
        <v>6.5</v>
      </c>
      <c r="E24" s="73">
        <v>7</v>
      </c>
      <c r="F24" s="73">
        <v>8</v>
      </c>
      <c r="G24" s="17"/>
      <c r="J24" s="1" t="str">
        <f t="shared" si="1"/>
        <v>Kock 11</v>
      </c>
      <c r="K24" s="63">
        <f t="shared" si="0"/>
        <v>7</v>
      </c>
      <c r="L24" s="63">
        <f t="shared" si="0"/>
        <v>7</v>
      </c>
      <c r="M24" s="63">
        <f t="shared" si="0"/>
        <v>7.5</v>
      </c>
      <c r="N24" s="63">
        <f t="shared" si="0"/>
        <v>8</v>
      </c>
      <c r="O24" s="63"/>
    </row>
    <row r="25" spans="2:15" x14ac:dyDescent="0.35">
      <c r="B25" s="13" t="s">
        <v>13</v>
      </c>
      <c r="C25" s="73">
        <v>7</v>
      </c>
      <c r="D25" s="73">
        <v>7</v>
      </c>
      <c r="E25" s="73">
        <v>7.5</v>
      </c>
      <c r="F25" s="73">
        <v>8</v>
      </c>
      <c r="G25" s="17"/>
      <c r="J25" s="1" t="s">
        <v>32</v>
      </c>
      <c r="K25" s="63">
        <f t="shared" si="0"/>
        <v>7</v>
      </c>
      <c r="L25" s="63">
        <f t="shared" si="0"/>
        <v>7</v>
      </c>
      <c r="M25" s="63">
        <f t="shared" si="0"/>
        <v>7</v>
      </c>
      <c r="N25" s="63">
        <f t="shared" si="0"/>
        <v>8</v>
      </c>
      <c r="O25" s="63"/>
    </row>
    <row r="26" spans="2:15" x14ac:dyDescent="0.35">
      <c r="B26" s="13" t="s">
        <v>32</v>
      </c>
      <c r="C26" s="73">
        <v>7</v>
      </c>
      <c r="D26" s="73">
        <v>7</v>
      </c>
      <c r="E26" s="73">
        <v>7</v>
      </c>
      <c r="F26" s="73">
        <v>8</v>
      </c>
      <c r="G26" s="17"/>
      <c r="J26" s="1" t="s">
        <v>33</v>
      </c>
      <c r="K26" s="63">
        <f t="shared" si="0"/>
        <v>8</v>
      </c>
      <c r="L26" s="63">
        <f t="shared" si="0"/>
        <v>8</v>
      </c>
      <c r="M26" s="63">
        <f t="shared" si="0"/>
        <v>8</v>
      </c>
      <c r="N26" s="63">
        <f t="shared" si="0"/>
        <v>8</v>
      </c>
      <c r="O26" s="63"/>
    </row>
    <row r="27" spans="2:15" x14ac:dyDescent="0.35">
      <c r="B27" s="13" t="s">
        <v>33</v>
      </c>
      <c r="C27" s="73">
        <v>8</v>
      </c>
      <c r="D27" s="73">
        <v>8</v>
      </c>
      <c r="E27" s="73">
        <v>8</v>
      </c>
      <c r="F27" s="73">
        <v>8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2">C30</f>
        <v>0</v>
      </c>
      <c r="L29" s="63">
        <f t="shared" ref="L29:L48" si="3">D30</f>
        <v>0</v>
      </c>
      <c r="M29" s="63">
        <f t="shared" ref="M29:M48" si="4">E30</f>
        <v>0</v>
      </c>
      <c r="N29" s="63">
        <f t="shared" ref="N29:N48" si="5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2"/>
        <v>0</v>
      </c>
      <c r="L30" s="63">
        <f t="shared" si="3"/>
        <v>0</v>
      </c>
      <c r="M30" s="63">
        <f t="shared" si="4"/>
        <v>0</v>
      </c>
      <c r="N30" s="63">
        <f t="shared" si="5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3"/>
        <v>0</v>
      </c>
      <c r="M31" s="63">
        <f t="shared" si="4"/>
        <v>0</v>
      </c>
      <c r="N31" s="63">
        <f t="shared" si="5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3"/>
        <v>0</v>
      </c>
      <c r="M32" s="63">
        <f t="shared" si="4"/>
        <v>0</v>
      </c>
      <c r="N32" s="63">
        <f t="shared" si="5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3"/>
        <v>0</v>
      </c>
      <c r="M33" s="63">
        <f t="shared" si="4"/>
        <v>0</v>
      </c>
      <c r="N33" s="63">
        <f t="shared" si="5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3"/>
        <v>0</v>
      </c>
      <c r="M34" s="63">
        <f t="shared" si="4"/>
        <v>0</v>
      </c>
      <c r="N34" s="63">
        <f t="shared" si="5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3"/>
        <v>0</v>
      </c>
      <c r="M35" s="63">
        <f t="shared" si="4"/>
        <v>0</v>
      </c>
      <c r="N35" s="63">
        <f t="shared" si="5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3"/>
        <v>0</v>
      </c>
      <c r="M36" s="63">
        <f t="shared" si="4"/>
        <v>0</v>
      </c>
      <c r="N36" s="63">
        <f t="shared" si="5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3"/>
        <v>0</v>
      </c>
      <c r="M37" s="63">
        <f t="shared" si="4"/>
        <v>0</v>
      </c>
      <c r="N37" s="63">
        <f t="shared" si="5"/>
        <v>0</v>
      </c>
      <c r="O37" s="20"/>
    </row>
    <row r="38" spans="2:15" x14ac:dyDescent="0.35">
      <c r="B38" s="20"/>
      <c r="C38" s="74"/>
      <c r="D38" s="74"/>
      <c r="E38" s="74"/>
      <c r="F38" s="74"/>
      <c r="G38" s="20"/>
      <c r="J38" s="1" t="s">
        <v>54</v>
      </c>
      <c r="K38" s="63">
        <f t="shared" si="2"/>
        <v>0</v>
      </c>
      <c r="L38" s="63">
        <f t="shared" si="3"/>
        <v>0</v>
      </c>
      <c r="M38" s="63">
        <f t="shared" si="4"/>
        <v>0</v>
      </c>
      <c r="N38" s="63">
        <f t="shared" si="5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3"/>
        <v>0</v>
      </c>
      <c r="M39" s="63">
        <f t="shared" si="4"/>
        <v>0</v>
      </c>
      <c r="N39" s="63">
        <f t="shared" si="5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3"/>
        <v>0</v>
      </c>
      <c r="M40" s="63">
        <f t="shared" si="4"/>
        <v>0</v>
      </c>
      <c r="N40" s="63">
        <f t="shared" si="5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3"/>
        <v>0</v>
      </c>
      <c r="M41" s="63">
        <f t="shared" si="4"/>
        <v>0</v>
      </c>
      <c r="N41" s="63">
        <f t="shared" si="5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3"/>
        <v>0</v>
      </c>
      <c r="M42" s="63">
        <f t="shared" si="4"/>
        <v>0</v>
      </c>
      <c r="N42" s="63">
        <f t="shared" si="5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3"/>
        <v>0</v>
      </c>
      <c r="M43" s="63">
        <f t="shared" si="4"/>
        <v>0</v>
      </c>
      <c r="N43" s="63">
        <f t="shared" si="5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3"/>
        <v>0</v>
      </c>
      <c r="M44" s="63">
        <f t="shared" si="4"/>
        <v>0</v>
      </c>
      <c r="N44" s="63">
        <f t="shared" si="5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3"/>
        <v>0</v>
      </c>
      <c r="M45" s="63">
        <f t="shared" si="4"/>
        <v>0</v>
      </c>
      <c r="N45" s="63">
        <f t="shared" si="5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3"/>
        <v>0</v>
      </c>
      <c r="M46" s="63">
        <f t="shared" si="4"/>
        <v>0</v>
      </c>
      <c r="N46" s="63">
        <f t="shared" si="5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3"/>
        <v>0</v>
      </c>
      <c r="M47" s="63">
        <f t="shared" si="4"/>
        <v>0</v>
      </c>
      <c r="N47" s="63">
        <f t="shared" si="5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3"/>
        <v>0</v>
      </c>
      <c r="M48" s="63">
        <f t="shared" si="4"/>
        <v>0</v>
      </c>
      <c r="N48" s="63">
        <f t="shared" si="5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97.5</v>
      </c>
      <c r="D50" s="17">
        <f>SUM(D15:D49)</f>
        <v>93.5</v>
      </c>
      <c r="E50" s="17">
        <f>SUM(E15:E49)</f>
        <v>93</v>
      </c>
      <c r="F50" s="17">
        <f>SUM(F15:F49)*2</f>
        <v>199</v>
      </c>
      <c r="G50" s="68">
        <f>SUM(C50:F50)/C8</f>
        <v>37.153846153846153</v>
      </c>
    </row>
    <row r="51" spans="2:7" x14ac:dyDescent="0.35">
      <c r="B51" s="18" t="s">
        <v>17</v>
      </c>
      <c r="C51" s="19">
        <f>C50/C8</f>
        <v>7.5</v>
      </c>
      <c r="D51" s="19">
        <f>D50/C8</f>
        <v>7.1923076923076925</v>
      </c>
      <c r="E51" s="19">
        <f>E50/C8</f>
        <v>7.1538461538461542</v>
      </c>
      <c r="F51" s="19">
        <f>F50/C8</f>
        <v>15.307692307692308</v>
      </c>
      <c r="G51" s="69">
        <f>SUM(C51:F51)</f>
        <v>37.153846153846153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227</v>
      </c>
      <c r="G54" s="84" t="s">
        <v>203</v>
      </c>
    </row>
    <row r="55" spans="2:7" x14ac:dyDescent="0.35">
      <c r="B55" s="84" t="s">
        <v>79</v>
      </c>
    </row>
    <row r="56" spans="2:7" x14ac:dyDescent="0.35">
      <c r="B56" s="84" t="s">
        <v>228</v>
      </c>
    </row>
    <row r="57" spans="2:7" x14ac:dyDescent="0.35">
      <c r="B57" s="84" t="s">
        <v>229</v>
      </c>
    </row>
    <row r="58" spans="2:7" x14ac:dyDescent="0.35">
      <c r="B58" s="84" t="s">
        <v>230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231</v>
      </c>
    </row>
    <row r="62" spans="2:7" x14ac:dyDescent="0.35">
      <c r="B62" s="83"/>
      <c r="C62" s="10"/>
      <c r="D62" s="10"/>
      <c r="E62" s="10"/>
      <c r="F62" s="10"/>
      <c r="G62" s="10"/>
    </row>
    <row r="63" spans="2:7" x14ac:dyDescent="0.35">
      <c r="B63" s="84" t="s">
        <v>122</v>
      </c>
      <c r="C63" s="10"/>
      <c r="D63" s="10"/>
      <c r="E63" s="10"/>
      <c r="F63" s="10"/>
      <c r="G63" s="10"/>
    </row>
    <row r="64" spans="2:7" x14ac:dyDescent="0.35">
      <c r="B64" s="84" t="s">
        <v>232</v>
      </c>
      <c r="C64" s="23"/>
      <c r="D64" s="23"/>
      <c r="E64" s="23"/>
      <c r="F64" s="23"/>
      <c r="G64" s="22"/>
    </row>
    <row r="65" spans="2:7" x14ac:dyDescent="0.35">
      <c r="B65" s="84" t="s">
        <v>233</v>
      </c>
      <c r="C65" s="10"/>
      <c r="D65" s="10"/>
      <c r="E65" s="10"/>
      <c r="F65" s="10"/>
      <c r="G65" s="10"/>
    </row>
    <row r="66" spans="2:7" x14ac:dyDescent="0.35">
      <c r="B66" s="84"/>
      <c r="C66" s="10"/>
    </row>
    <row r="67" spans="2:7" x14ac:dyDescent="0.35">
      <c r="B67" s="84" t="s">
        <v>82</v>
      </c>
      <c r="C67" s="10"/>
    </row>
    <row r="68" spans="2:7" x14ac:dyDescent="0.35">
      <c r="B68" s="84" t="s">
        <v>234</v>
      </c>
      <c r="C68" s="10"/>
    </row>
    <row r="69" spans="2:7" x14ac:dyDescent="0.35">
      <c r="B69" s="84" t="s">
        <v>235</v>
      </c>
      <c r="C69" s="10"/>
    </row>
    <row r="70" spans="2:7" x14ac:dyDescent="0.35">
      <c r="B70" s="84" t="s">
        <v>236</v>
      </c>
      <c r="C70" s="10"/>
    </row>
    <row r="71" spans="2:7" ht="18.5" customHeight="1" x14ac:dyDescent="0.35">
      <c r="B71" s="84" t="s">
        <v>237</v>
      </c>
      <c r="C71" s="10"/>
    </row>
    <row r="72" spans="2:7" ht="18.5" customHeight="1" x14ac:dyDescent="0.35">
      <c r="B72" s="10"/>
      <c r="C72" s="10"/>
    </row>
    <row r="73" spans="2:7" x14ac:dyDescent="0.35">
      <c r="B73" s="10"/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38" priority="13" operator="greaterThan">
      <formula>10</formula>
    </cfRule>
  </conditionalFormatting>
  <conditionalFormatting sqref="C15:F29">
    <cfRule type="cellIs" dxfId="37" priority="7" operator="lessThan">
      <formula>1</formula>
    </cfRule>
    <cfRule type="cellIs" dxfId="36" priority="10" operator="lessThan">
      <formula>1</formula>
    </cfRule>
    <cfRule type="cellIs" dxfId="35" priority="11" operator="lessThan">
      <formula>1</formula>
    </cfRule>
    <cfRule type="cellIs" dxfId="34" priority="12" operator="greaterThan">
      <formula>10</formula>
    </cfRule>
  </conditionalFormatting>
  <conditionalFormatting sqref="C8">
    <cfRule type="cellIs" dxfId="33" priority="8" operator="lessThan">
      <formula>1</formula>
    </cfRule>
    <cfRule type="cellIs" dxfId="32" priority="9" operator="lessThan">
      <formula>1</formula>
    </cfRule>
  </conditionalFormatting>
  <conditionalFormatting sqref="G11">
    <cfRule type="cellIs" dxfId="31" priority="5" operator="lessThan">
      <formula>1</formula>
    </cfRule>
    <cfRule type="cellIs" dxfId="30" priority="6" operator="lessThan">
      <formula>1</formula>
    </cfRule>
  </conditionalFormatting>
  <conditionalFormatting sqref="G12">
    <cfRule type="cellIs" dxfId="29" priority="3" operator="lessThan">
      <formula>1</formula>
    </cfRule>
    <cfRule type="cellIs" dxfId="28" priority="4" operator="lessThan">
      <formula>1</formula>
    </cfRule>
  </conditionalFormatting>
  <conditionalFormatting sqref="G13">
    <cfRule type="cellIs" dxfId="27" priority="1" operator="lessThan">
      <formula>1</formula>
    </cfRule>
    <cfRule type="cellIs" dxfId="26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O125"/>
  <sheetViews>
    <sheetView tabSelected="1" workbookViewId="0">
      <selection activeCell="B6" sqref="B6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116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104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8" si="0">C15</f>
        <v>6</v>
      </c>
      <c r="L14" s="63">
        <f t="shared" si="0"/>
        <v>6.5</v>
      </c>
      <c r="M14" s="63">
        <f t="shared" si="0"/>
        <v>7</v>
      </c>
      <c r="N14" s="63">
        <f t="shared" si="0"/>
        <v>8</v>
      </c>
      <c r="O14" s="63"/>
    </row>
    <row r="15" spans="2:15" x14ac:dyDescent="0.35">
      <c r="B15" s="15" t="s">
        <v>3</v>
      </c>
      <c r="C15" s="72">
        <v>6</v>
      </c>
      <c r="D15" s="72">
        <v>6.5</v>
      </c>
      <c r="E15" s="72">
        <v>7</v>
      </c>
      <c r="F15" s="72">
        <v>8</v>
      </c>
      <c r="G15" s="66"/>
      <c r="J15" s="1" t="str">
        <f t="shared" ref="J15:J24" si="1">B16</f>
        <v>Kock2</v>
      </c>
      <c r="K15" s="63">
        <f t="shared" si="0"/>
        <v>7</v>
      </c>
      <c r="L15" s="63">
        <f t="shared" si="0"/>
        <v>7</v>
      </c>
      <c r="M15" s="63">
        <f t="shared" si="0"/>
        <v>8</v>
      </c>
      <c r="N15" s="63">
        <f t="shared" si="0"/>
        <v>7</v>
      </c>
      <c r="O15" s="63"/>
    </row>
    <row r="16" spans="2:15" x14ac:dyDescent="0.35">
      <c r="B16" s="13" t="s">
        <v>4</v>
      </c>
      <c r="C16" s="73">
        <v>7</v>
      </c>
      <c r="D16" s="73">
        <v>7</v>
      </c>
      <c r="E16" s="73">
        <v>8</v>
      </c>
      <c r="F16" s="73">
        <v>7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6</v>
      </c>
      <c r="M16" s="63">
        <f t="shared" si="0"/>
        <v>6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6</v>
      </c>
      <c r="D17" s="73">
        <v>6</v>
      </c>
      <c r="E17" s="73">
        <v>6</v>
      </c>
      <c r="F17" s="73">
        <v>7</v>
      </c>
      <c r="G17" s="17"/>
      <c r="J17" s="1" t="str">
        <f t="shared" si="1"/>
        <v>Kock 4</v>
      </c>
      <c r="K17" s="63">
        <f t="shared" si="0"/>
        <v>8</v>
      </c>
      <c r="L17" s="63">
        <f t="shared" si="0"/>
        <v>7</v>
      </c>
      <c r="M17" s="63">
        <f t="shared" si="0"/>
        <v>7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8</v>
      </c>
      <c r="D18" s="73">
        <v>7</v>
      </c>
      <c r="E18" s="73">
        <v>7</v>
      </c>
      <c r="F18" s="73">
        <v>7</v>
      </c>
      <c r="G18" s="17"/>
      <c r="J18" s="1" t="str">
        <f t="shared" si="1"/>
        <v>Kock 5</v>
      </c>
      <c r="K18" s="63">
        <f t="shared" si="0"/>
        <v>7</v>
      </c>
      <c r="L18" s="63">
        <f t="shared" si="0"/>
        <v>6</v>
      </c>
      <c r="M18" s="63">
        <f t="shared" si="0"/>
        <v>6</v>
      </c>
      <c r="N18" s="63">
        <f t="shared" si="0"/>
        <v>6</v>
      </c>
      <c r="O18" s="63"/>
    </row>
    <row r="19" spans="2:15" x14ac:dyDescent="0.35">
      <c r="B19" s="13" t="s">
        <v>7</v>
      </c>
      <c r="C19" s="73">
        <v>7</v>
      </c>
      <c r="D19" s="73">
        <v>6</v>
      </c>
      <c r="E19" s="73">
        <v>6</v>
      </c>
      <c r="F19" s="73">
        <v>6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6.5</v>
      </c>
      <c r="M19" s="63">
        <f t="shared" si="0"/>
        <v>6.5</v>
      </c>
      <c r="N19" s="63">
        <f t="shared" si="0"/>
        <v>6.5</v>
      </c>
      <c r="O19" s="63"/>
    </row>
    <row r="20" spans="2:15" x14ac:dyDescent="0.35">
      <c r="B20" s="13" t="s">
        <v>8</v>
      </c>
      <c r="C20" s="73">
        <v>6</v>
      </c>
      <c r="D20" s="73">
        <v>6.5</v>
      </c>
      <c r="E20" s="73">
        <v>6.5</v>
      </c>
      <c r="F20" s="73">
        <v>6.5</v>
      </c>
      <c r="G20" s="17"/>
      <c r="J20" s="1" t="str">
        <f t="shared" si="1"/>
        <v>Kock 7</v>
      </c>
      <c r="K20" s="63">
        <f t="shared" si="0"/>
        <v>6.5</v>
      </c>
      <c r="L20" s="63">
        <f t="shared" si="0"/>
        <v>5</v>
      </c>
      <c r="M20" s="63">
        <f t="shared" si="0"/>
        <v>5.5</v>
      </c>
      <c r="N20" s="63">
        <f t="shared" si="0"/>
        <v>6</v>
      </c>
      <c r="O20" s="63"/>
    </row>
    <row r="21" spans="2:15" x14ac:dyDescent="0.35">
      <c r="B21" s="13" t="s">
        <v>9</v>
      </c>
      <c r="C21" s="73">
        <v>6.5</v>
      </c>
      <c r="D21" s="73">
        <v>5</v>
      </c>
      <c r="E21" s="73">
        <v>5.5</v>
      </c>
      <c r="F21" s="73">
        <v>6</v>
      </c>
      <c r="G21" s="17"/>
      <c r="J21" s="1" t="str">
        <f t="shared" si="1"/>
        <v>Kock 8</v>
      </c>
      <c r="K21" s="63">
        <f t="shared" si="0"/>
        <v>7</v>
      </c>
      <c r="L21" s="63">
        <f t="shared" si="0"/>
        <v>5</v>
      </c>
      <c r="M21" s="63">
        <f t="shared" si="0"/>
        <v>5</v>
      </c>
      <c r="N21" s="63">
        <f t="shared" si="0"/>
        <v>6</v>
      </c>
      <c r="O21" s="63"/>
    </row>
    <row r="22" spans="2:15" x14ac:dyDescent="0.35">
      <c r="B22" s="13" t="s">
        <v>10</v>
      </c>
      <c r="C22" s="73">
        <v>7</v>
      </c>
      <c r="D22" s="73">
        <v>5</v>
      </c>
      <c r="E22" s="73">
        <v>5</v>
      </c>
      <c r="F22" s="73">
        <v>6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6</v>
      </c>
      <c r="M22" s="63">
        <f t="shared" si="0"/>
        <v>6</v>
      </c>
      <c r="N22" s="63">
        <f t="shared" si="0"/>
        <v>6</v>
      </c>
      <c r="O22" s="63"/>
    </row>
    <row r="23" spans="2:15" x14ac:dyDescent="0.35">
      <c r="B23" s="13" t="s">
        <v>11</v>
      </c>
      <c r="C23" s="73">
        <v>7</v>
      </c>
      <c r="D23" s="73">
        <v>6</v>
      </c>
      <c r="E23" s="73">
        <v>6</v>
      </c>
      <c r="F23" s="73">
        <v>6</v>
      </c>
      <c r="G23" s="17"/>
      <c r="J23" s="1" t="str">
        <f t="shared" si="1"/>
        <v>Kock 10</v>
      </c>
      <c r="K23" s="63">
        <f t="shared" si="0"/>
        <v>6</v>
      </c>
      <c r="L23" s="63">
        <f t="shared" si="0"/>
        <v>6</v>
      </c>
      <c r="M23" s="63">
        <f t="shared" si="0"/>
        <v>6</v>
      </c>
      <c r="N23" s="63">
        <f t="shared" si="0"/>
        <v>6</v>
      </c>
      <c r="O23" s="63"/>
    </row>
    <row r="24" spans="2:15" x14ac:dyDescent="0.35">
      <c r="B24" s="13" t="s">
        <v>12</v>
      </c>
      <c r="C24" s="73">
        <v>6</v>
      </c>
      <c r="D24" s="73">
        <v>6</v>
      </c>
      <c r="E24" s="73">
        <v>6</v>
      </c>
      <c r="F24" s="73">
        <v>6</v>
      </c>
      <c r="G24" s="17"/>
      <c r="J24" s="1" t="str">
        <f t="shared" si="1"/>
        <v>Kock 11</v>
      </c>
      <c r="K24" s="63">
        <f t="shared" si="0"/>
        <v>6</v>
      </c>
      <c r="L24" s="63">
        <f t="shared" si="0"/>
        <v>6.5</v>
      </c>
      <c r="M24" s="63">
        <f t="shared" si="0"/>
        <v>6.5</v>
      </c>
      <c r="N24" s="63">
        <f t="shared" si="0"/>
        <v>6.5</v>
      </c>
      <c r="O24" s="63"/>
    </row>
    <row r="25" spans="2:15" x14ac:dyDescent="0.35">
      <c r="B25" s="13" t="s">
        <v>13</v>
      </c>
      <c r="C25" s="73">
        <v>6</v>
      </c>
      <c r="D25" s="73">
        <v>6.5</v>
      </c>
      <c r="E25" s="73">
        <v>6.5</v>
      </c>
      <c r="F25" s="73">
        <v>6.5</v>
      </c>
      <c r="G25" s="17"/>
      <c r="J25" s="1" t="s">
        <v>32</v>
      </c>
      <c r="K25" s="63">
        <f t="shared" si="0"/>
        <v>6</v>
      </c>
      <c r="L25" s="63">
        <f t="shared" si="0"/>
        <v>4</v>
      </c>
      <c r="M25" s="63">
        <f t="shared" si="0"/>
        <v>5</v>
      </c>
      <c r="N25" s="63">
        <f t="shared" si="0"/>
        <v>6</v>
      </c>
      <c r="O25" s="63"/>
    </row>
    <row r="26" spans="2:15" x14ac:dyDescent="0.35">
      <c r="B26" s="13" t="s">
        <v>32</v>
      </c>
      <c r="C26" s="73">
        <v>6</v>
      </c>
      <c r="D26" s="73">
        <v>4</v>
      </c>
      <c r="E26" s="73">
        <v>5</v>
      </c>
      <c r="F26" s="73">
        <v>6</v>
      </c>
      <c r="G26" s="17"/>
      <c r="J26" s="1" t="s">
        <v>33</v>
      </c>
      <c r="K26" s="63">
        <f t="shared" si="0"/>
        <v>7</v>
      </c>
      <c r="L26" s="63">
        <f t="shared" si="0"/>
        <v>7</v>
      </c>
      <c r="M26" s="63">
        <f t="shared" si="0"/>
        <v>7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7</v>
      </c>
      <c r="D27" s="73">
        <v>7</v>
      </c>
      <c r="E27" s="73">
        <v>7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2">C30</f>
        <v>0</v>
      </c>
      <c r="L29" s="63">
        <f t="shared" ref="L29:L48" si="3">D30</f>
        <v>0</v>
      </c>
      <c r="M29" s="63">
        <f t="shared" ref="M29:M48" si="4">E30</f>
        <v>0</v>
      </c>
      <c r="N29" s="63">
        <f t="shared" ref="N29:N48" si="5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2"/>
        <v>0</v>
      </c>
      <c r="L30" s="63">
        <f t="shared" si="3"/>
        <v>0</v>
      </c>
      <c r="M30" s="63">
        <f t="shared" si="4"/>
        <v>0</v>
      </c>
      <c r="N30" s="63">
        <f t="shared" si="5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3"/>
        <v>0</v>
      </c>
      <c r="M31" s="63">
        <f t="shared" si="4"/>
        <v>0</v>
      </c>
      <c r="N31" s="63">
        <f t="shared" si="5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3"/>
        <v>0</v>
      </c>
      <c r="M32" s="63">
        <f t="shared" si="4"/>
        <v>0</v>
      </c>
      <c r="N32" s="63">
        <f t="shared" si="5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3"/>
        <v>0</v>
      </c>
      <c r="M33" s="63">
        <f t="shared" si="4"/>
        <v>0</v>
      </c>
      <c r="N33" s="63">
        <f t="shared" si="5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3"/>
        <v>0</v>
      </c>
      <c r="M34" s="63">
        <f t="shared" si="4"/>
        <v>0</v>
      </c>
      <c r="N34" s="63">
        <f t="shared" si="5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3"/>
        <v>0</v>
      </c>
      <c r="M35" s="63">
        <f t="shared" si="4"/>
        <v>0</v>
      </c>
      <c r="N35" s="63">
        <f t="shared" si="5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3"/>
        <v>0</v>
      </c>
      <c r="M36" s="63">
        <f t="shared" si="4"/>
        <v>0</v>
      </c>
      <c r="N36" s="63">
        <f t="shared" si="5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3"/>
        <v>0</v>
      </c>
      <c r="M37" s="63">
        <f t="shared" si="4"/>
        <v>0</v>
      </c>
      <c r="N37" s="63">
        <f t="shared" si="5"/>
        <v>0</v>
      </c>
      <c r="O37" s="20"/>
    </row>
    <row r="38" spans="2:15" x14ac:dyDescent="0.35">
      <c r="B38" s="20"/>
      <c r="C38" s="74"/>
      <c r="D38" s="74"/>
      <c r="E38" s="74"/>
      <c r="F38" s="74"/>
      <c r="G38" s="20"/>
      <c r="J38" s="1" t="s">
        <v>54</v>
      </c>
      <c r="K38" s="63">
        <f t="shared" si="2"/>
        <v>0</v>
      </c>
      <c r="L38" s="63">
        <f t="shared" si="3"/>
        <v>0</v>
      </c>
      <c r="M38" s="63">
        <f t="shared" si="4"/>
        <v>0</v>
      </c>
      <c r="N38" s="63">
        <f t="shared" si="5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3"/>
        <v>0</v>
      </c>
      <c r="M39" s="63">
        <f t="shared" si="4"/>
        <v>0</v>
      </c>
      <c r="N39" s="63">
        <f t="shared" si="5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3"/>
        <v>0</v>
      </c>
      <c r="M40" s="63">
        <f t="shared" si="4"/>
        <v>0</v>
      </c>
      <c r="N40" s="63">
        <f t="shared" si="5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3"/>
        <v>0</v>
      </c>
      <c r="M41" s="63">
        <f t="shared" si="4"/>
        <v>0</v>
      </c>
      <c r="N41" s="63">
        <f t="shared" si="5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3"/>
        <v>0</v>
      </c>
      <c r="M42" s="63">
        <f t="shared" si="4"/>
        <v>0</v>
      </c>
      <c r="N42" s="63">
        <f t="shared" si="5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3"/>
        <v>0</v>
      </c>
      <c r="M43" s="63">
        <f t="shared" si="4"/>
        <v>0</v>
      </c>
      <c r="N43" s="63">
        <f t="shared" si="5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3"/>
        <v>0</v>
      </c>
      <c r="M44" s="63">
        <f t="shared" si="4"/>
        <v>0</v>
      </c>
      <c r="N44" s="63">
        <f t="shared" si="5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3"/>
        <v>0</v>
      </c>
      <c r="M45" s="63">
        <f t="shared" si="4"/>
        <v>0</v>
      </c>
      <c r="N45" s="63">
        <f t="shared" si="5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3"/>
        <v>0</v>
      </c>
      <c r="M46" s="63">
        <f t="shared" si="4"/>
        <v>0</v>
      </c>
      <c r="N46" s="63">
        <f t="shared" si="5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3"/>
        <v>0</v>
      </c>
      <c r="M47" s="63">
        <f t="shared" si="4"/>
        <v>0</v>
      </c>
      <c r="N47" s="63">
        <f t="shared" si="5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3"/>
        <v>0</v>
      </c>
      <c r="M48" s="63">
        <f t="shared" si="4"/>
        <v>0</v>
      </c>
      <c r="N48" s="63">
        <f t="shared" si="5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85.5</v>
      </c>
      <c r="D50" s="17">
        <f>SUM(D15:D49)</f>
        <v>78.5</v>
      </c>
      <c r="E50" s="17">
        <f>SUM(E15:E49)</f>
        <v>81.5</v>
      </c>
      <c r="F50" s="17">
        <f>SUM(F15:F49)*2</f>
        <v>170</v>
      </c>
      <c r="G50" s="68">
        <f>SUM(C50:F50)/C8</f>
        <v>31.96153846153846</v>
      </c>
    </row>
    <row r="51" spans="2:7" x14ac:dyDescent="0.35">
      <c r="B51" s="18" t="s">
        <v>17</v>
      </c>
      <c r="C51" s="19">
        <f>C50/C8</f>
        <v>6.5769230769230766</v>
      </c>
      <c r="D51" s="19">
        <f>D50/C8</f>
        <v>6.0384615384615383</v>
      </c>
      <c r="E51" s="19">
        <f>E50/C8</f>
        <v>6.2692307692307692</v>
      </c>
      <c r="F51" s="19">
        <f>F50/C8</f>
        <v>13.076923076923077</v>
      </c>
      <c r="G51" s="78">
        <f>SUM(C51:F51)</f>
        <v>31.96153846153846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238</v>
      </c>
    </row>
    <row r="55" spans="2:7" x14ac:dyDescent="0.35">
      <c r="B55" s="84" t="s">
        <v>79</v>
      </c>
      <c r="G55" s="84" t="s">
        <v>264</v>
      </c>
    </row>
    <row r="56" spans="2:7" x14ac:dyDescent="0.35">
      <c r="B56" s="84" t="s">
        <v>239</v>
      </c>
    </row>
    <row r="57" spans="2:7" x14ac:dyDescent="0.35">
      <c r="B57" s="84" t="s">
        <v>240</v>
      </c>
    </row>
    <row r="58" spans="2:7" x14ac:dyDescent="0.35">
      <c r="B58" s="84" t="s">
        <v>241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242</v>
      </c>
    </row>
    <row r="62" spans="2:7" x14ac:dyDescent="0.35">
      <c r="B62" s="84" t="s">
        <v>243</v>
      </c>
      <c r="C62" s="10"/>
      <c r="D62" s="10"/>
      <c r="E62" s="10"/>
      <c r="F62" s="10"/>
      <c r="G62" s="10"/>
    </row>
    <row r="63" spans="2:7" x14ac:dyDescent="0.35">
      <c r="B63" s="83"/>
      <c r="C63" s="10"/>
      <c r="D63" s="10"/>
      <c r="E63" s="10"/>
      <c r="F63" s="10"/>
      <c r="G63" s="10"/>
    </row>
    <row r="64" spans="2:7" x14ac:dyDescent="0.35">
      <c r="B64" s="84" t="s">
        <v>122</v>
      </c>
      <c r="C64" s="23"/>
      <c r="D64" s="23"/>
      <c r="E64" s="23"/>
      <c r="F64" s="23"/>
      <c r="G64" s="22"/>
    </row>
    <row r="65" spans="2:7" x14ac:dyDescent="0.35">
      <c r="B65" s="84" t="s">
        <v>244</v>
      </c>
      <c r="C65" s="10"/>
      <c r="D65" s="10"/>
      <c r="E65" s="10"/>
      <c r="F65" s="10"/>
      <c r="G65" s="10"/>
    </row>
    <row r="66" spans="2:7" x14ac:dyDescent="0.35">
      <c r="B66" s="84" t="s">
        <v>245</v>
      </c>
      <c r="C66" s="10"/>
    </row>
    <row r="67" spans="2:7" x14ac:dyDescent="0.35">
      <c r="B67" s="84" t="s">
        <v>246</v>
      </c>
      <c r="C67" s="10"/>
    </row>
    <row r="68" spans="2:7" x14ac:dyDescent="0.35">
      <c r="B68" s="84"/>
      <c r="C68" s="10"/>
    </row>
    <row r="69" spans="2:7" x14ac:dyDescent="0.35">
      <c r="B69" s="84"/>
      <c r="C69" s="10"/>
    </row>
    <row r="70" spans="2:7" x14ac:dyDescent="0.35">
      <c r="B70" s="84" t="s">
        <v>82</v>
      </c>
      <c r="C70" s="10"/>
    </row>
    <row r="71" spans="2:7" ht="18.5" customHeight="1" x14ac:dyDescent="0.35">
      <c r="B71" s="84" t="s">
        <v>247</v>
      </c>
      <c r="C71" s="10"/>
    </row>
    <row r="72" spans="2:7" ht="18.5" customHeight="1" x14ac:dyDescent="0.35">
      <c r="B72" s="84" t="s">
        <v>248</v>
      </c>
      <c r="C72" s="10"/>
    </row>
    <row r="73" spans="2:7" x14ac:dyDescent="0.35">
      <c r="B73" s="84" t="s">
        <v>249</v>
      </c>
      <c r="C73" s="10"/>
    </row>
    <row r="74" spans="2:7" x14ac:dyDescent="0.35">
      <c r="B74" s="84" t="s">
        <v>250</v>
      </c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25" priority="13" operator="greaterThan">
      <formula>10</formula>
    </cfRule>
  </conditionalFormatting>
  <conditionalFormatting sqref="C15:F29">
    <cfRule type="cellIs" dxfId="24" priority="7" operator="lessThan">
      <formula>1</formula>
    </cfRule>
    <cfRule type="cellIs" dxfId="23" priority="10" operator="lessThan">
      <formula>1</formula>
    </cfRule>
    <cfRule type="cellIs" dxfId="22" priority="11" operator="lessThan">
      <formula>1</formula>
    </cfRule>
    <cfRule type="cellIs" dxfId="21" priority="12" operator="greaterThan">
      <formula>10</formula>
    </cfRule>
  </conditionalFormatting>
  <conditionalFormatting sqref="C8">
    <cfRule type="cellIs" dxfId="20" priority="8" operator="lessThan">
      <formula>1</formula>
    </cfRule>
    <cfRule type="cellIs" dxfId="19" priority="9" operator="lessThan">
      <formula>1</formula>
    </cfRule>
  </conditionalFormatting>
  <conditionalFormatting sqref="G11">
    <cfRule type="cellIs" dxfId="18" priority="5" operator="lessThan">
      <formula>1</formula>
    </cfRule>
    <cfRule type="cellIs" dxfId="17" priority="6" operator="lessThan">
      <formula>1</formula>
    </cfRule>
  </conditionalFormatting>
  <conditionalFormatting sqref="G12">
    <cfRule type="cellIs" dxfId="16" priority="3" operator="lessThan">
      <formula>1</formula>
    </cfRule>
    <cfRule type="cellIs" dxfId="15" priority="4" operator="lessThan">
      <formula>1</formula>
    </cfRule>
  </conditionalFormatting>
  <conditionalFormatting sqref="G13">
    <cfRule type="cellIs" dxfId="14" priority="1" operator="lessThan">
      <formula>1</formula>
    </cfRule>
    <cfRule type="cellIs" dxfId="13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O125"/>
  <sheetViews>
    <sheetView topLeftCell="A45" workbookViewId="0">
      <selection activeCell="F61" sqref="F61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117</v>
      </c>
    </row>
    <row r="5" spans="2:15" s="7" customFormat="1" ht="27" customHeight="1" x14ac:dyDescent="0.5">
      <c r="B5" s="3" t="s">
        <v>100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105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5</v>
      </c>
      <c r="L14" s="63">
        <f t="shared" si="0"/>
        <v>7</v>
      </c>
      <c r="M14" s="63">
        <f t="shared" si="0"/>
        <v>8</v>
      </c>
      <c r="N14" s="63">
        <f t="shared" si="0"/>
        <v>7</v>
      </c>
      <c r="O14" s="63"/>
    </row>
    <row r="15" spans="2:15" x14ac:dyDescent="0.35">
      <c r="B15" s="15" t="s">
        <v>3</v>
      </c>
      <c r="C15" s="72">
        <v>5</v>
      </c>
      <c r="D15" s="72">
        <v>7</v>
      </c>
      <c r="E15" s="72">
        <v>8</v>
      </c>
      <c r="F15" s="72">
        <v>7</v>
      </c>
      <c r="G15" s="66"/>
      <c r="J15" s="1" t="str">
        <f t="shared" ref="J15:J24" si="1">B16</f>
        <v>Kock2</v>
      </c>
      <c r="K15" s="63">
        <f t="shared" si="0"/>
        <v>7</v>
      </c>
      <c r="L15" s="63">
        <f t="shared" si="0"/>
        <v>7</v>
      </c>
      <c r="M15" s="63">
        <f t="shared" si="0"/>
        <v>8</v>
      </c>
      <c r="N15" s="63">
        <f t="shared" si="0"/>
        <v>7.5</v>
      </c>
      <c r="O15" s="63"/>
    </row>
    <row r="16" spans="2:15" x14ac:dyDescent="0.35">
      <c r="B16" s="13" t="s">
        <v>4</v>
      </c>
      <c r="C16" s="73">
        <v>7</v>
      </c>
      <c r="D16" s="73">
        <v>7</v>
      </c>
      <c r="E16" s="73">
        <v>8</v>
      </c>
      <c r="F16" s="73">
        <v>7.5</v>
      </c>
      <c r="G16" s="17"/>
      <c r="J16" s="1" t="str">
        <f t="shared" si="1"/>
        <v>Kock 3</v>
      </c>
      <c r="K16" s="63">
        <f t="shared" si="0"/>
        <v>7</v>
      </c>
      <c r="L16" s="63">
        <f t="shared" si="0"/>
        <v>5</v>
      </c>
      <c r="M16" s="63">
        <f t="shared" si="0"/>
        <v>5</v>
      </c>
      <c r="N16" s="63">
        <f t="shared" si="0"/>
        <v>6</v>
      </c>
      <c r="O16" s="63"/>
    </row>
    <row r="17" spans="2:15" x14ac:dyDescent="0.35">
      <c r="B17" s="13" t="s">
        <v>5</v>
      </c>
      <c r="C17" s="73">
        <v>7</v>
      </c>
      <c r="D17" s="73">
        <v>5</v>
      </c>
      <c r="E17" s="73">
        <v>5</v>
      </c>
      <c r="F17" s="73">
        <v>6</v>
      </c>
      <c r="G17" s="17"/>
      <c r="J17" s="1" t="str">
        <f t="shared" si="1"/>
        <v>Kock 4</v>
      </c>
      <c r="K17" s="63">
        <f t="shared" si="0"/>
        <v>6</v>
      </c>
      <c r="L17" s="63">
        <f t="shared" si="0"/>
        <v>6</v>
      </c>
      <c r="M17" s="63">
        <f t="shared" si="0"/>
        <v>5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6</v>
      </c>
      <c r="D18" s="73">
        <v>6</v>
      </c>
      <c r="E18" s="73">
        <v>5</v>
      </c>
      <c r="F18" s="73">
        <v>7</v>
      </c>
      <c r="G18" s="17"/>
      <c r="J18" s="1" t="str">
        <f t="shared" si="1"/>
        <v>Kock 5</v>
      </c>
      <c r="K18" s="63">
        <f t="shared" si="0"/>
        <v>7</v>
      </c>
      <c r="L18" s="63">
        <f t="shared" si="0"/>
        <v>7</v>
      </c>
      <c r="M18" s="63">
        <f t="shared" si="0"/>
        <v>7</v>
      </c>
      <c r="N18" s="63">
        <f t="shared" si="0"/>
        <v>8</v>
      </c>
      <c r="O18" s="63"/>
    </row>
    <row r="19" spans="2:15" x14ac:dyDescent="0.35">
      <c r="B19" s="13" t="s">
        <v>7</v>
      </c>
      <c r="C19" s="73">
        <v>7</v>
      </c>
      <c r="D19" s="73">
        <v>7</v>
      </c>
      <c r="E19" s="73">
        <v>7</v>
      </c>
      <c r="F19" s="73">
        <v>8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5</v>
      </c>
      <c r="M19" s="63">
        <f t="shared" si="0"/>
        <v>5</v>
      </c>
      <c r="N19" s="63">
        <f t="shared" si="0"/>
        <v>5</v>
      </c>
      <c r="O19" s="63"/>
    </row>
    <row r="20" spans="2:15" x14ac:dyDescent="0.35">
      <c r="B20" s="13" t="s">
        <v>8</v>
      </c>
      <c r="C20" s="73">
        <v>6</v>
      </c>
      <c r="D20" s="73">
        <v>5</v>
      </c>
      <c r="E20" s="73">
        <v>5</v>
      </c>
      <c r="F20" s="73">
        <v>5</v>
      </c>
      <c r="G20" s="17"/>
      <c r="J20" s="1" t="str">
        <f t="shared" si="1"/>
        <v>Kock 7</v>
      </c>
      <c r="K20" s="63">
        <f t="shared" si="0"/>
        <v>6.5</v>
      </c>
      <c r="L20" s="63">
        <f t="shared" si="0"/>
        <v>5</v>
      </c>
      <c r="M20" s="63">
        <f t="shared" si="0"/>
        <v>5</v>
      </c>
      <c r="N20" s="63">
        <f t="shared" si="0"/>
        <v>5</v>
      </c>
      <c r="O20" s="63"/>
    </row>
    <row r="21" spans="2:15" x14ac:dyDescent="0.35">
      <c r="B21" s="13" t="s">
        <v>9</v>
      </c>
      <c r="C21" s="73">
        <v>6.5</v>
      </c>
      <c r="D21" s="73">
        <v>5</v>
      </c>
      <c r="E21" s="73">
        <v>5</v>
      </c>
      <c r="F21" s="73">
        <v>5</v>
      </c>
      <c r="G21" s="17"/>
      <c r="J21" s="1" t="str">
        <f t="shared" si="1"/>
        <v>Kock 8</v>
      </c>
      <c r="K21" s="63">
        <f t="shared" si="0"/>
        <v>7</v>
      </c>
      <c r="L21" s="63">
        <f t="shared" si="0"/>
        <v>5</v>
      </c>
      <c r="M21" s="63">
        <f t="shared" si="0"/>
        <v>6</v>
      </c>
      <c r="N21" s="63">
        <f t="shared" si="0"/>
        <v>6</v>
      </c>
      <c r="O21" s="63"/>
    </row>
    <row r="22" spans="2:15" x14ac:dyDescent="0.35">
      <c r="B22" s="13" t="s">
        <v>10</v>
      </c>
      <c r="C22" s="73">
        <v>7</v>
      </c>
      <c r="D22" s="73">
        <v>5</v>
      </c>
      <c r="E22" s="73">
        <v>6</v>
      </c>
      <c r="F22" s="73">
        <v>6</v>
      </c>
      <c r="G22" s="17"/>
      <c r="J22" s="1" t="str">
        <f t="shared" si="1"/>
        <v>Kock 9</v>
      </c>
      <c r="K22" s="63">
        <f t="shared" si="0"/>
        <v>6</v>
      </c>
      <c r="L22" s="63">
        <f t="shared" si="0"/>
        <v>7</v>
      </c>
      <c r="M22" s="63">
        <f t="shared" si="0"/>
        <v>7</v>
      </c>
      <c r="N22" s="63">
        <f t="shared" si="0"/>
        <v>7</v>
      </c>
      <c r="O22" s="63"/>
    </row>
    <row r="23" spans="2:15" x14ac:dyDescent="0.35">
      <c r="B23" s="13" t="s">
        <v>11</v>
      </c>
      <c r="C23" s="73">
        <v>6</v>
      </c>
      <c r="D23" s="73">
        <v>7</v>
      </c>
      <c r="E23" s="73">
        <v>7</v>
      </c>
      <c r="F23" s="73">
        <v>7</v>
      </c>
      <c r="G23" s="17"/>
      <c r="J23" s="1" t="str">
        <f t="shared" si="1"/>
        <v>Kock 10</v>
      </c>
      <c r="K23" s="63">
        <f t="shared" si="0"/>
        <v>5.5</v>
      </c>
      <c r="L23" s="63">
        <f t="shared" si="0"/>
        <v>5</v>
      </c>
      <c r="M23" s="63">
        <f t="shared" si="0"/>
        <v>5</v>
      </c>
      <c r="N23" s="63">
        <f t="shared" si="0"/>
        <v>5</v>
      </c>
      <c r="O23" s="63"/>
    </row>
    <row r="24" spans="2:15" x14ac:dyDescent="0.35">
      <c r="B24" s="13" t="s">
        <v>12</v>
      </c>
      <c r="C24" s="73">
        <v>5.5</v>
      </c>
      <c r="D24" s="73">
        <v>5</v>
      </c>
      <c r="E24" s="73">
        <v>5</v>
      </c>
      <c r="F24" s="73">
        <v>5</v>
      </c>
      <c r="G24" s="17"/>
      <c r="J24" s="1" t="str">
        <f t="shared" si="1"/>
        <v>Kock 11</v>
      </c>
      <c r="K24" s="63">
        <f t="shared" si="0"/>
        <v>5</v>
      </c>
      <c r="L24" s="63">
        <f t="shared" si="0"/>
        <v>6</v>
      </c>
      <c r="M24" s="63">
        <f t="shared" si="0"/>
        <v>6</v>
      </c>
      <c r="N24" s="63">
        <f t="shared" si="0"/>
        <v>6</v>
      </c>
      <c r="O24" s="63"/>
    </row>
    <row r="25" spans="2:15" x14ac:dyDescent="0.35">
      <c r="B25" s="13" t="s">
        <v>13</v>
      </c>
      <c r="C25" s="73">
        <v>5</v>
      </c>
      <c r="D25" s="73">
        <v>6</v>
      </c>
      <c r="E25" s="73">
        <v>6</v>
      </c>
      <c r="F25" s="73">
        <v>6</v>
      </c>
      <c r="G25" s="17"/>
      <c r="J25" s="1" t="s">
        <v>32</v>
      </c>
      <c r="K25" s="63">
        <f t="shared" si="0"/>
        <v>5</v>
      </c>
      <c r="L25" s="63">
        <f t="shared" si="0"/>
        <v>5</v>
      </c>
      <c r="M25" s="63">
        <f t="shared" si="0"/>
        <v>6</v>
      </c>
      <c r="N25" s="63">
        <f t="shared" si="0"/>
        <v>6.5</v>
      </c>
      <c r="O25" s="63"/>
    </row>
    <row r="26" spans="2:15" x14ac:dyDescent="0.35">
      <c r="B26" s="13" t="s">
        <v>32</v>
      </c>
      <c r="C26" s="73">
        <v>5</v>
      </c>
      <c r="D26" s="73">
        <v>5</v>
      </c>
      <c r="E26" s="73">
        <v>6</v>
      </c>
      <c r="F26" s="73">
        <v>6.5</v>
      </c>
      <c r="G26" s="17"/>
      <c r="J26" s="1" t="s">
        <v>33</v>
      </c>
      <c r="K26" s="63">
        <f t="shared" si="0"/>
        <v>8</v>
      </c>
      <c r="L26" s="63">
        <f t="shared" si="0"/>
        <v>7</v>
      </c>
      <c r="M26" s="63">
        <f t="shared" si="0"/>
        <v>6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8</v>
      </c>
      <c r="D27" s="73">
        <v>7</v>
      </c>
      <c r="E27" s="73">
        <v>6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4"/>
      <c r="D38" s="74"/>
      <c r="E38" s="74"/>
      <c r="F38" s="74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81</v>
      </c>
      <c r="D50" s="17">
        <f>SUM(D15:D49)</f>
        <v>77</v>
      </c>
      <c r="E50" s="17">
        <f>SUM(E15:E49)</f>
        <v>79</v>
      </c>
      <c r="F50" s="17">
        <f>SUM(F15:F49)*2</f>
        <v>166</v>
      </c>
      <c r="G50" s="68">
        <f>SUM(C50:F50)/C8</f>
        <v>31</v>
      </c>
    </row>
    <row r="51" spans="2:7" x14ac:dyDescent="0.35">
      <c r="B51" s="18" t="s">
        <v>17</v>
      </c>
      <c r="C51" s="19">
        <f>C50/C8</f>
        <v>6.2307692307692308</v>
      </c>
      <c r="D51" s="19">
        <f>D50/C8</f>
        <v>5.9230769230769234</v>
      </c>
      <c r="E51" s="19">
        <f>E50/C8</f>
        <v>6.0769230769230766</v>
      </c>
      <c r="F51" s="19">
        <f>F50/C8</f>
        <v>12.76923076923077</v>
      </c>
      <c r="G51" s="78">
        <f>SUM(C51:F51)</f>
        <v>31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251</v>
      </c>
    </row>
    <row r="55" spans="2:7" x14ac:dyDescent="0.35">
      <c r="B55" s="84" t="s">
        <v>79</v>
      </c>
      <c r="G55" s="84" t="s">
        <v>264</v>
      </c>
    </row>
    <row r="56" spans="2:7" x14ac:dyDescent="0.35">
      <c r="B56" s="84" t="s">
        <v>252</v>
      </c>
    </row>
    <row r="57" spans="2:7" x14ac:dyDescent="0.35">
      <c r="B57" s="84" t="s">
        <v>253</v>
      </c>
    </row>
    <row r="58" spans="2:7" x14ac:dyDescent="0.35">
      <c r="B58" s="84" t="s">
        <v>254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255</v>
      </c>
    </row>
    <row r="62" spans="2:7" x14ac:dyDescent="0.35">
      <c r="B62" s="84" t="s">
        <v>256</v>
      </c>
      <c r="C62" s="10"/>
      <c r="D62" s="10"/>
      <c r="E62" s="10"/>
      <c r="F62" s="10"/>
      <c r="G62" s="10"/>
    </row>
    <row r="63" spans="2:7" x14ac:dyDescent="0.35">
      <c r="B63" s="83"/>
      <c r="C63" s="10"/>
      <c r="D63" s="10"/>
      <c r="E63" s="10"/>
      <c r="F63" s="10"/>
      <c r="G63" s="10"/>
    </row>
    <row r="64" spans="2:7" x14ac:dyDescent="0.35">
      <c r="B64" s="84" t="s">
        <v>122</v>
      </c>
      <c r="C64" s="23"/>
      <c r="D64" s="23"/>
      <c r="E64" s="23"/>
      <c r="F64" s="23"/>
      <c r="G64" s="22"/>
    </row>
    <row r="65" spans="2:7" x14ac:dyDescent="0.35">
      <c r="B65" s="84" t="s">
        <v>257</v>
      </c>
      <c r="C65" s="10"/>
      <c r="D65" s="10"/>
      <c r="E65" s="10"/>
      <c r="F65" s="10"/>
      <c r="G65" s="10"/>
    </row>
    <row r="66" spans="2:7" x14ac:dyDescent="0.35">
      <c r="B66" s="84" t="s">
        <v>258</v>
      </c>
      <c r="C66" s="10"/>
    </row>
    <row r="67" spans="2:7" x14ac:dyDescent="0.35">
      <c r="B67" s="84" t="s">
        <v>259</v>
      </c>
      <c r="C67" s="10"/>
    </row>
    <row r="68" spans="2:7" x14ac:dyDescent="0.35">
      <c r="B68" s="84"/>
      <c r="C68" s="10"/>
    </row>
    <row r="69" spans="2:7" x14ac:dyDescent="0.35">
      <c r="B69" s="84" t="s">
        <v>82</v>
      </c>
      <c r="C69" s="10"/>
    </row>
    <row r="70" spans="2:7" x14ac:dyDescent="0.35">
      <c r="B70" s="84" t="s">
        <v>260</v>
      </c>
      <c r="C70" s="10"/>
    </row>
    <row r="71" spans="2:7" ht="18.5" customHeight="1" x14ac:dyDescent="0.35">
      <c r="B71" s="84" t="s">
        <v>261</v>
      </c>
      <c r="C71" s="10"/>
    </row>
    <row r="72" spans="2:7" ht="18.5" customHeight="1" x14ac:dyDescent="0.35">
      <c r="B72" s="84" t="s">
        <v>262</v>
      </c>
      <c r="C72" s="10"/>
    </row>
    <row r="73" spans="2:7" x14ac:dyDescent="0.35">
      <c r="B73" s="84" t="s">
        <v>263</v>
      </c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12" priority="13" operator="greaterThan">
      <formula>10</formula>
    </cfRule>
  </conditionalFormatting>
  <conditionalFormatting sqref="C15:F29">
    <cfRule type="cellIs" dxfId="11" priority="7" operator="lessThan">
      <formula>1</formula>
    </cfRule>
    <cfRule type="cellIs" dxfId="10" priority="10" operator="lessThan">
      <formula>1</formula>
    </cfRule>
    <cfRule type="cellIs" dxfId="9" priority="11" operator="lessThan">
      <formula>1</formula>
    </cfRule>
    <cfRule type="cellIs" dxfId="8" priority="12" operator="greaterThan">
      <formula>10</formula>
    </cfRule>
  </conditionalFormatting>
  <conditionalFormatting sqref="C8">
    <cfRule type="cellIs" dxfId="7" priority="8" operator="lessThan">
      <formula>1</formula>
    </cfRule>
    <cfRule type="cellIs" dxfId="6" priority="9" operator="lessThan">
      <formula>1</formula>
    </cfRule>
  </conditionalFormatting>
  <conditionalFormatting sqref="G11">
    <cfRule type="cellIs" dxfId="5" priority="5" operator="lessThan">
      <formula>1</formula>
    </cfRule>
    <cfRule type="cellIs" dxfId="4" priority="6" operator="lessThan">
      <formula>1</formula>
    </cfRule>
  </conditionalFormatting>
  <conditionalFormatting sqref="G12">
    <cfRule type="cellIs" dxfId="3" priority="3" operator="lessThan">
      <formula>1</formula>
    </cfRule>
    <cfRule type="cellIs" dxfId="2" priority="4" operator="lessThan">
      <formula>1</formula>
    </cfRule>
  </conditionalFormatting>
  <conditionalFormatting sqref="G13">
    <cfRule type="cellIs" dxfId="1" priority="1" operator="lessThan">
      <formula>1</formula>
    </cfRule>
    <cfRule type="cellIs" dxfId="0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O125"/>
  <sheetViews>
    <sheetView workbookViewId="0">
      <selection activeCell="I53" sqref="I53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E3" s="2" t="s">
        <v>108</v>
      </c>
    </row>
    <row r="5" spans="2:15" s="7" customFormat="1" ht="27" customHeight="1" x14ac:dyDescent="0.5">
      <c r="B5" s="3" t="s">
        <v>99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98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8" si="0">C15</f>
        <v>4</v>
      </c>
      <c r="L14" s="63">
        <f t="shared" si="0"/>
        <v>5</v>
      </c>
      <c r="M14" s="63">
        <f t="shared" si="0"/>
        <v>4</v>
      </c>
      <c r="N14" s="63">
        <f t="shared" si="0"/>
        <v>4.5</v>
      </c>
      <c r="O14" s="63"/>
    </row>
    <row r="15" spans="2:15" x14ac:dyDescent="0.35">
      <c r="B15" s="15" t="s">
        <v>3</v>
      </c>
      <c r="C15" s="72">
        <v>4</v>
      </c>
      <c r="D15" s="72">
        <v>5</v>
      </c>
      <c r="E15" s="72">
        <v>4</v>
      </c>
      <c r="F15" s="72">
        <v>4.5</v>
      </c>
      <c r="G15" s="66"/>
      <c r="J15" s="1" t="str">
        <f t="shared" ref="J15:J24" si="1">B16</f>
        <v>Kock2</v>
      </c>
      <c r="K15" s="63">
        <f t="shared" si="0"/>
        <v>5</v>
      </c>
      <c r="L15" s="63">
        <f t="shared" si="0"/>
        <v>8</v>
      </c>
      <c r="M15" s="63">
        <f t="shared" si="0"/>
        <v>7</v>
      </c>
      <c r="N15" s="63">
        <f t="shared" si="0"/>
        <v>5</v>
      </c>
      <c r="O15" s="63"/>
    </row>
    <row r="16" spans="2:15" x14ac:dyDescent="0.35">
      <c r="B16" s="13" t="s">
        <v>4</v>
      </c>
      <c r="C16" s="73">
        <v>5</v>
      </c>
      <c r="D16" s="73">
        <v>8</v>
      </c>
      <c r="E16" s="73">
        <v>7</v>
      </c>
      <c r="F16" s="73">
        <v>5</v>
      </c>
      <c r="G16" s="17"/>
      <c r="J16" s="1" t="str">
        <f t="shared" si="1"/>
        <v>Kock 3</v>
      </c>
      <c r="K16" s="63">
        <f t="shared" si="0"/>
        <v>7</v>
      </c>
      <c r="L16" s="63">
        <f t="shared" si="0"/>
        <v>7</v>
      </c>
      <c r="M16" s="63">
        <f t="shared" si="0"/>
        <v>6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7</v>
      </c>
      <c r="D17" s="73">
        <v>7</v>
      </c>
      <c r="E17" s="73">
        <v>6</v>
      </c>
      <c r="F17" s="73">
        <v>7</v>
      </c>
      <c r="G17" s="17"/>
      <c r="J17" s="1" t="str">
        <f t="shared" si="1"/>
        <v>Kock 4</v>
      </c>
      <c r="K17" s="63">
        <f t="shared" si="0"/>
        <v>6</v>
      </c>
      <c r="L17" s="63">
        <f t="shared" si="0"/>
        <v>6</v>
      </c>
      <c r="M17" s="63">
        <f t="shared" si="0"/>
        <v>5</v>
      </c>
      <c r="N17" s="63">
        <f t="shared" si="0"/>
        <v>5</v>
      </c>
      <c r="O17" s="63"/>
    </row>
    <row r="18" spans="2:15" x14ac:dyDescent="0.35">
      <c r="B18" s="13" t="s">
        <v>6</v>
      </c>
      <c r="C18" s="73">
        <v>6</v>
      </c>
      <c r="D18" s="73">
        <v>6</v>
      </c>
      <c r="E18" s="73">
        <v>5</v>
      </c>
      <c r="F18" s="73">
        <v>5</v>
      </c>
      <c r="G18" s="17"/>
      <c r="J18" s="1" t="str">
        <f t="shared" si="1"/>
        <v>Kock 5</v>
      </c>
      <c r="K18" s="63">
        <f t="shared" si="0"/>
        <v>4</v>
      </c>
      <c r="L18" s="63">
        <f t="shared" si="0"/>
        <v>4</v>
      </c>
      <c r="M18" s="63">
        <f t="shared" si="0"/>
        <v>4</v>
      </c>
      <c r="N18" s="63">
        <f t="shared" si="0"/>
        <v>4</v>
      </c>
      <c r="O18" s="63"/>
    </row>
    <row r="19" spans="2:15" x14ac:dyDescent="0.35">
      <c r="B19" s="13" t="s">
        <v>7</v>
      </c>
      <c r="C19" s="73">
        <v>4</v>
      </c>
      <c r="D19" s="73">
        <v>4</v>
      </c>
      <c r="E19" s="73">
        <v>4</v>
      </c>
      <c r="F19" s="73">
        <v>4</v>
      </c>
      <c r="G19" s="17"/>
      <c r="J19" s="1" t="str">
        <f t="shared" si="1"/>
        <v>Kock 6</v>
      </c>
      <c r="K19" s="63">
        <f t="shared" si="0"/>
        <v>4.5</v>
      </c>
      <c r="L19" s="63">
        <f t="shared" si="0"/>
        <v>5</v>
      </c>
      <c r="M19" s="63">
        <f t="shared" si="0"/>
        <v>5</v>
      </c>
      <c r="N19" s="63">
        <f t="shared" si="0"/>
        <v>4.5</v>
      </c>
      <c r="O19" s="63"/>
    </row>
    <row r="20" spans="2:15" x14ac:dyDescent="0.35">
      <c r="B20" s="13" t="s">
        <v>8</v>
      </c>
      <c r="C20" s="73">
        <v>4.5</v>
      </c>
      <c r="D20" s="73">
        <v>5</v>
      </c>
      <c r="E20" s="73">
        <v>5</v>
      </c>
      <c r="F20" s="73">
        <v>4.5</v>
      </c>
      <c r="G20" s="17"/>
      <c r="J20" s="1" t="str">
        <f t="shared" si="1"/>
        <v>Kock 7</v>
      </c>
      <c r="K20" s="63">
        <f t="shared" si="0"/>
        <v>4.5</v>
      </c>
      <c r="L20" s="63">
        <f t="shared" si="0"/>
        <v>4</v>
      </c>
      <c r="M20" s="63">
        <f t="shared" si="0"/>
        <v>4.5</v>
      </c>
      <c r="N20" s="63">
        <f t="shared" si="0"/>
        <v>4</v>
      </c>
      <c r="O20" s="63"/>
    </row>
    <row r="21" spans="2:15" x14ac:dyDescent="0.35">
      <c r="B21" s="13" t="s">
        <v>9</v>
      </c>
      <c r="C21" s="73">
        <v>4.5</v>
      </c>
      <c r="D21" s="73">
        <v>4</v>
      </c>
      <c r="E21" s="73">
        <v>4.5</v>
      </c>
      <c r="F21" s="73">
        <v>4</v>
      </c>
      <c r="G21" s="17"/>
      <c r="J21" s="1" t="str">
        <f t="shared" si="1"/>
        <v>Kock 8</v>
      </c>
      <c r="K21" s="63">
        <f t="shared" si="0"/>
        <v>5</v>
      </c>
      <c r="L21" s="63">
        <f t="shared" si="0"/>
        <v>5</v>
      </c>
      <c r="M21" s="63">
        <f t="shared" si="0"/>
        <v>5.5</v>
      </c>
      <c r="N21" s="63">
        <f t="shared" si="0"/>
        <v>5</v>
      </c>
      <c r="O21" s="63"/>
    </row>
    <row r="22" spans="2:15" x14ac:dyDescent="0.35">
      <c r="B22" s="13" t="s">
        <v>10</v>
      </c>
      <c r="C22" s="73">
        <v>5</v>
      </c>
      <c r="D22" s="73">
        <v>5</v>
      </c>
      <c r="E22" s="73">
        <v>5.5</v>
      </c>
      <c r="F22" s="73">
        <v>5</v>
      </c>
      <c r="G22" s="17"/>
      <c r="J22" s="1" t="str">
        <f t="shared" si="1"/>
        <v>Kock 9</v>
      </c>
      <c r="K22" s="63">
        <f t="shared" si="0"/>
        <v>5</v>
      </c>
      <c r="L22" s="63">
        <f t="shared" si="0"/>
        <v>4</v>
      </c>
      <c r="M22" s="63">
        <f t="shared" si="0"/>
        <v>4.5</v>
      </c>
      <c r="N22" s="63">
        <f t="shared" si="0"/>
        <v>4</v>
      </c>
      <c r="O22" s="63"/>
    </row>
    <row r="23" spans="2:15" x14ac:dyDescent="0.35">
      <c r="B23" s="13" t="s">
        <v>11</v>
      </c>
      <c r="C23" s="73">
        <v>5</v>
      </c>
      <c r="D23" s="73">
        <v>4</v>
      </c>
      <c r="E23" s="73">
        <v>4.5</v>
      </c>
      <c r="F23" s="73">
        <v>4</v>
      </c>
      <c r="G23" s="17"/>
      <c r="J23" s="1" t="str">
        <f t="shared" si="1"/>
        <v>Kock 10</v>
      </c>
      <c r="K23" s="63">
        <f t="shared" si="0"/>
        <v>4.5</v>
      </c>
      <c r="L23" s="63">
        <f t="shared" si="0"/>
        <v>5</v>
      </c>
      <c r="M23" s="63">
        <f t="shared" si="0"/>
        <v>5</v>
      </c>
      <c r="N23" s="63">
        <f t="shared" si="0"/>
        <v>5.5</v>
      </c>
      <c r="O23" s="63"/>
    </row>
    <row r="24" spans="2:15" x14ac:dyDescent="0.35">
      <c r="B24" s="13" t="s">
        <v>12</v>
      </c>
      <c r="C24" s="73">
        <v>4.5</v>
      </c>
      <c r="D24" s="73">
        <v>5</v>
      </c>
      <c r="E24" s="73">
        <v>5</v>
      </c>
      <c r="F24" s="73">
        <v>5.5</v>
      </c>
      <c r="G24" s="17"/>
      <c r="J24" s="1" t="str">
        <f t="shared" si="1"/>
        <v>Kock 11</v>
      </c>
      <c r="K24" s="63">
        <f t="shared" si="0"/>
        <v>3.5</v>
      </c>
      <c r="L24" s="63">
        <f t="shared" si="0"/>
        <v>4</v>
      </c>
      <c r="M24" s="63">
        <f t="shared" si="0"/>
        <v>4.5</v>
      </c>
      <c r="N24" s="63">
        <f t="shared" si="0"/>
        <v>4</v>
      </c>
      <c r="O24" s="63"/>
    </row>
    <row r="25" spans="2:15" x14ac:dyDescent="0.35">
      <c r="B25" s="13" t="s">
        <v>13</v>
      </c>
      <c r="C25" s="73">
        <v>3.5</v>
      </c>
      <c r="D25" s="73">
        <v>4</v>
      </c>
      <c r="E25" s="73">
        <v>4.5</v>
      </c>
      <c r="F25" s="73">
        <v>4</v>
      </c>
      <c r="G25" s="17"/>
      <c r="J25" s="1" t="s">
        <v>32</v>
      </c>
      <c r="K25" s="63">
        <f t="shared" si="0"/>
        <v>6</v>
      </c>
      <c r="L25" s="63">
        <f t="shared" si="0"/>
        <v>4</v>
      </c>
      <c r="M25" s="63">
        <f t="shared" si="0"/>
        <v>5</v>
      </c>
      <c r="N25" s="63">
        <f t="shared" si="0"/>
        <v>2</v>
      </c>
      <c r="O25" s="63"/>
    </row>
    <row r="26" spans="2:15" x14ac:dyDescent="0.35">
      <c r="B26" s="13" t="s">
        <v>32</v>
      </c>
      <c r="C26" s="73">
        <v>6</v>
      </c>
      <c r="D26" s="73">
        <v>4</v>
      </c>
      <c r="E26" s="73">
        <v>5</v>
      </c>
      <c r="F26" s="73">
        <v>2</v>
      </c>
      <c r="G26" s="17"/>
      <c r="J26" s="1" t="s">
        <v>33</v>
      </c>
      <c r="K26" s="63">
        <f t="shared" si="0"/>
        <v>5</v>
      </c>
      <c r="L26" s="63">
        <f t="shared" si="0"/>
        <v>6</v>
      </c>
      <c r="M26" s="63">
        <f t="shared" si="0"/>
        <v>7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5</v>
      </c>
      <c r="D27" s="73">
        <v>6</v>
      </c>
      <c r="E27" s="73">
        <v>7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2">C30</f>
        <v>0</v>
      </c>
      <c r="L29" s="63">
        <f t="shared" ref="L29:L48" si="3">D30</f>
        <v>0</v>
      </c>
      <c r="M29" s="63">
        <f t="shared" ref="M29:M48" si="4">E30</f>
        <v>0</v>
      </c>
      <c r="N29" s="63">
        <f t="shared" ref="N29:N48" si="5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2"/>
        <v>0</v>
      </c>
      <c r="L30" s="63">
        <f t="shared" si="3"/>
        <v>0</v>
      </c>
      <c r="M30" s="63">
        <f t="shared" si="4"/>
        <v>0</v>
      </c>
      <c r="N30" s="63">
        <f t="shared" si="5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3"/>
        <v>0</v>
      </c>
      <c r="M31" s="63">
        <f t="shared" si="4"/>
        <v>0</v>
      </c>
      <c r="N31" s="63">
        <f t="shared" si="5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3"/>
        <v>0</v>
      </c>
      <c r="M32" s="63">
        <f t="shared" si="4"/>
        <v>0</v>
      </c>
      <c r="N32" s="63">
        <f t="shared" si="5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3"/>
        <v>0</v>
      </c>
      <c r="M33" s="63">
        <f t="shared" si="4"/>
        <v>0</v>
      </c>
      <c r="N33" s="63">
        <f t="shared" si="5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3"/>
        <v>0</v>
      </c>
      <c r="M34" s="63">
        <f t="shared" si="4"/>
        <v>0</v>
      </c>
      <c r="N34" s="63">
        <f t="shared" si="5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3"/>
        <v>0</v>
      </c>
      <c r="M35" s="63">
        <f t="shared" si="4"/>
        <v>0</v>
      </c>
      <c r="N35" s="63">
        <f t="shared" si="5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3"/>
        <v>0</v>
      </c>
      <c r="M36" s="63">
        <f t="shared" si="4"/>
        <v>0</v>
      </c>
      <c r="N36" s="63">
        <f t="shared" si="5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3"/>
        <v>0</v>
      </c>
      <c r="M37" s="63">
        <f t="shared" si="4"/>
        <v>0</v>
      </c>
      <c r="N37" s="63">
        <f t="shared" si="5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3"/>
        <v>0</v>
      </c>
      <c r="M38" s="63">
        <f t="shared" si="4"/>
        <v>0</v>
      </c>
      <c r="N38" s="63">
        <f t="shared" si="5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3"/>
        <v>0</v>
      </c>
      <c r="M39" s="63">
        <f t="shared" si="4"/>
        <v>0</v>
      </c>
      <c r="N39" s="63">
        <f t="shared" si="5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3"/>
        <v>0</v>
      </c>
      <c r="M40" s="63">
        <f t="shared" si="4"/>
        <v>0</v>
      </c>
      <c r="N40" s="63">
        <f t="shared" si="5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3"/>
        <v>0</v>
      </c>
      <c r="M41" s="63">
        <f t="shared" si="4"/>
        <v>0</v>
      </c>
      <c r="N41" s="63">
        <f t="shared" si="5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3"/>
        <v>0</v>
      </c>
      <c r="M42" s="63">
        <f t="shared" si="4"/>
        <v>0</v>
      </c>
      <c r="N42" s="63">
        <f t="shared" si="5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3"/>
        <v>0</v>
      </c>
      <c r="M43" s="63">
        <f t="shared" si="4"/>
        <v>0</v>
      </c>
      <c r="N43" s="63">
        <f t="shared" si="5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3"/>
        <v>0</v>
      </c>
      <c r="M44" s="63">
        <f t="shared" si="4"/>
        <v>0</v>
      </c>
      <c r="N44" s="63">
        <f t="shared" si="5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3"/>
        <v>0</v>
      </c>
      <c r="M45" s="63">
        <f t="shared" si="4"/>
        <v>0</v>
      </c>
      <c r="N45" s="63">
        <f t="shared" si="5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3"/>
        <v>0</v>
      </c>
      <c r="M46" s="63">
        <f t="shared" si="4"/>
        <v>0</v>
      </c>
      <c r="N46" s="63">
        <f t="shared" si="5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3"/>
        <v>0</v>
      </c>
      <c r="M47" s="63">
        <f t="shared" si="4"/>
        <v>0</v>
      </c>
      <c r="N47" s="63">
        <f t="shared" si="5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3"/>
        <v>0</v>
      </c>
      <c r="M48" s="63">
        <f t="shared" si="4"/>
        <v>0</v>
      </c>
      <c r="N48" s="63">
        <f t="shared" si="5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64</v>
      </c>
      <c r="D50" s="17">
        <f>SUM(D15:D49)</f>
        <v>67</v>
      </c>
      <c r="E50" s="17">
        <f>SUM(E15:E49)</f>
        <v>67</v>
      </c>
      <c r="F50" s="17">
        <f>SUM(F15:F49)*2</f>
        <v>123</v>
      </c>
      <c r="G50" s="68">
        <f>SUM(C50:F50)/C8</f>
        <v>24.692307692307693</v>
      </c>
    </row>
    <row r="51" spans="2:7" x14ac:dyDescent="0.35">
      <c r="B51" s="18" t="s">
        <v>17</v>
      </c>
      <c r="C51" s="19">
        <f>C50/C8</f>
        <v>4.9230769230769234</v>
      </c>
      <c r="D51" s="19">
        <f>D50/C8</f>
        <v>5.1538461538461542</v>
      </c>
      <c r="E51" s="19">
        <f>E50/C8</f>
        <v>5.1538461538461542</v>
      </c>
      <c r="F51" s="19">
        <f>F50/C8</f>
        <v>9.4615384615384617</v>
      </c>
      <c r="G51" s="69">
        <f>SUM(C51:F51)</f>
        <v>24.692307692307693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26</v>
      </c>
    </row>
    <row r="55" spans="2:7" x14ac:dyDescent="0.35">
      <c r="B55" s="84" t="s">
        <v>79</v>
      </c>
    </row>
    <row r="56" spans="2:7" x14ac:dyDescent="0.35">
      <c r="B56" s="84" t="s">
        <v>118</v>
      </c>
    </row>
    <row r="57" spans="2:7" x14ac:dyDescent="0.35">
      <c r="B57" s="84" t="s">
        <v>119</v>
      </c>
    </row>
    <row r="58" spans="2:7" x14ac:dyDescent="0.35">
      <c r="B58" s="84" t="s">
        <v>120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121</v>
      </c>
    </row>
    <row r="62" spans="2:7" x14ac:dyDescent="0.35">
      <c r="B62" s="83"/>
      <c r="C62" s="10"/>
      <c r="D62" s="10"/>
      <c r="E62" s="10"/>
      <c r="F62" s="10"/>
      <c r="G62" s="10"/>
    </row>
    <row r="63" spans="2:7" x14ac:dyDescent="0.35">
      <c r="B63" s="84" t="s">
        <v>122</v>
      </c>
      <c r="C63" s="10"/>
      <c r="D63" s="10"/>
      <c r="E63" s="10"/>
      <c r="F63" s="10"/>
      <c r="G63" s="10"/>
    </row>
    <row r="64" spans="2:7" x14ac:dyDescent="0.35">
      <c r="B64" s="84" t="s">
        <v>123</v>
      </c>
      <c r="C64" s="23"/>
      <c r="D64" s="23"/>
      <c r="E64" s="23"/>
      <c r="F64" s="23"/>
      <c r="G64" s="22"/>
    </row>
    <row r="65" spans="2:7" x14ac:dyDescent="0.35">
      <c r="B65" s="84" t="s">
        <v>124</v>
      </c>
      <c r="C65" s="10"/>
      <c r="D65" s="10"/>
      <c r="E65" s="10"/>
      <c r="F65" s="10"/>
      <c r="G65" s="10"/>
    </row>
    <row r="66" spans="2:7" x14ac:dyDescent="0.35">
      <c r="B66" s="84" t="s">
        <v>125</v>
      </c>
      <c r="C66" s="10"/>
    </row>
    <row r="67" spans="2:7" x14ac:dyDescent="0.35">
      <c r="B67" s="83"/>
      <c r="C67" s="10"/>
    </row>
    <row r="68" spans="2:7" x14ac:dyDescent="0.35">
      <c r="B68" s="84" t="s">
        <v>82</v>
      </c>
      <c r="C68" s="10"/>
    </row>
    <row r="69" spans="2:7" x14ac:dyDescent="0.35">
      <c r="B69" s="84" t="s">
        <v>126</v>
      </c>
      <c r="C69" s="10"/>
    </row>
    <row r="70" spans="2:7" x14ac:dyDescent="0.35">
      <c r="B70" s="84" t="s">
        <v>127</v>
      </c>
      <c r="C70" s="10"/>
    </row>
    <row r="71" spans="2:7" ht="18.5" customHeight="1" x14ac:dyDescent="0.35">
      <c r="B71" s="84" t="s">
        <v>128</v>
      </c>
      <c r="C71" s="10"/>
    </row>
    <row r="72" spans="2:7" ht="18.5" customHeight="1" x14ac:dyDescent="0.35">
      <c r="B72" s="10"/>
      <c r="C72" s="10"/>
    </row>
    <row r="73" spans="2:7" x14ac:dyDescent="0.35">
      <c r="B73" s="10"/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142" priority="13" operator="greaterThan">
      <formula>10</formula>
    </cfRule>
  </conditionalFormatting>
  <conditionalFormatting sqref="C15:F29">
    <cfRule type="cellIs" dxfId="141" priority="7" operator="lessThan">
      <formula>1</formula>
    </cfRule>
    <cfRule type="cellIs" dxfId="140" priority="10" operator="lessThan">
      <formula>1</formula>
    </cfRule>
    <cfRule type="cellIs" dxfId="139" priority="11" operator="lessThan">
      <formula>1</formula>
    </cfRule>
    <cfRule type="cellIs" dxfId="138" priority="12" operator="greaterThan">
      <formula>10</formula>
    </cfRule>
  </conditionalFormatting>
  <conditionalFormatting sqref="C8">
    <cfRule type="cellIs" dxfId="137" priority="8" operator="lessThan">
      <formula>1</formula>
    </cfRule>
    <cfRule type="cellIs" dxfId="136" priority="9" operator="lessThan">
      <formula>1</formula>
    </cfRule>
  </conditionalFormatting>
  <conditionalFormatting sqref="G11">
    <cfRule type="cellIs" dxfId="135" priority="5" operator="lessThan">
      <formula>1</formula>
    </cfRule>
    <cfRule type="cellIs" dxfId="134" priority="6" operator="lessThan">
      <formula>1</formula>
    </cfRule>
  </conditionalFormatting>
  <conditionalFormatting sqref="G12">
    <cfRule type="cellIs" dxfId="133" priority="3" operator="lessThan">
      <formula>1</formula>
    </cfRule>
    <cfRule type="cellIs" dxfId="132" priority="4" operator="lessThan">
      <formula>1</formula>
    </cfRule>
  </conditionalFormatting>
  <conditionalFormatting sqref="G13">
    <cfRule type="cellIs" dxfId="131" priority="1" operator="lessThan">
      <formula>1</formula>
    </cfRule>
    <cfRule type="cellIs" dxfId="130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O125"/>
  <sheetViews>
    <sheetView topLeftCell="B1" workbookViewId="0">
      <selection activeCell="I53" sqref="I53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E3" s="2" t="s">
        <v>109</v>
      </c>
    </row>
    <row r="5" spans="2:15" s="7" customFormat="1" ht="27" customHeight="1" x14ac:dyDescent="0.5">
      <c r="B5" s="3" t="s">
        <v>100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98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6</v>
      </c>
      <c r="L14" s="63">
        <f t="shared" si="0"/>
        <v>5</v>
      </c>
      <c r="M14" s="63">
        <f t="shared" si="0"/>
        <v>4</v>
      </c>
      <c r="N14" s="63">
        <f t="shared" si="0"/>
        <v>6</v>
      </c>
      <c r="O14" s="63"/>
    </row>
    <row r="15" spans="2:15" x14ac:dyDescent="0.35">
      <c r="B15" s="15" t="s">
        <v>3</v>
      </c>
      <c r="C15" s="72">
        <v>6</v>
      </c>
      <c r="D15" s="72">
        <v>5</v>
      </c>
      <c r="E15" s="72">
        <v>4</v>
      </c>
      <c r="F15" s="72">
        <v>6</v>
      </c>
      <c r="G15" s="66"/>
      <c r="J15" s="1" t="str">
        <f t="shared" ref="J15:J24" si="1">B16</f>
        <v>Kock2</v>
      </c>
      <c r="K15" s="63">
        <f t="shared" si="0"/>
        <v>7.5</v>
      </c>
      <c r="L15" s="63">
        <f t="shared" si="0"/>
        <v>7</v>
      </c>
      <c r="M15" s="63">
        <f t="shared" si="0"/>
        <v>7</v>
      </c>
      <c r="N15" s="63">
        <f t="shared" si="0"/>
        <v>8</v>
      </c>
      <c r="O15" s="63"/>
    </row>
    <row r="16" spans="2:15" x14ac:dyDescent="0.35">
      <c r="B16" s="13" t="s">
        <v>4</v>
      </c>
      <c r="C16" s="73">
        <v>7.5</v>
      </c>
      <c r="D16" s="73">
        <v>7</v>
      </c>
      <c r="E16" s="73">
        <v>7</v>
      </c>
      <c r="F16" s="73">
        <v>8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6</v>
      </c>
      <c r="M16" s="63">
        <f t="shared" si="0"/>
        <v>7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6</v>
      </c>
      <c r="D17" s="73">
        <v>6</v>
      </c>
      <c r="E17" s="73">
        <v>7</v>
      </c>
      <c r="F17" s="73">
        <v>7</v>
      </c>
      <c r="G17" s="17"/>
      <c r="J17" s="1" t="str">
        <f t="shared" si="1"/>
        <v>Kock 4</v>
      </c>
      <c r="K17" s="63">
        <f t="shared" si="0"/>
        <v>6</v>
      </c>
      <c r="L17" s="63">
        <f t="shared" si="0"/>
        <v>5</v>
      </c>
      <c r="M17" s="63">
        <f t="shared" si="0"/>
        <v>6</v>
      </c>
      <c r="N17" s="63">
        <f t="shared" si="0"/>
        <v>6</v>
      </c>
      <c r="O17" s="63"/>
    </row>
    <row r="18" spans="2:15" x14ac:dyDescent="0.35">
      <c r="B18" s="13" t="s">
        <v>6</v>
      </c>
      <c r="C18" s="73">
        <v>6</v>
      </c>
      <c r="D18" s="73">
        <v>5</v>
      </c>
      <c r="E18" s="73">
        <v>6</v>
      </c>
      <c r="F18" s="73">
        <v>6</v>
      </c>
      <c r="G18" s="17"/>
      <c r="J18" s="1" t="str">
        <f t="shared" si="1"/>
        <v>Kock 5</v>
      </c>
      <c r="K18" s="63">
        <f t="shared" si="0"/>
        <v>6</v>
      </c>
      <c r="L18" s="63">
        <f t="shared" si="0"/>
        <v>6</v>
      </c>
      <c r="M18" s="63">
        <f t="shared" si="0"/>
        <v>6</v>
      </c>
      <c r="N18" s="63">
        <f t="shared" si="0"/>
        <v>6</v>
      </c>
      <c r="O18" s="63"/>
    </row>
    <row r="19" spans="2:15" x14ac:dyDescent="0.35">
      <c r="B19" s="13" t="s">
        <v>7</v>
      </c>
      <c r="C19" s="73">
        <v>6</v>
      </c>
      <c r="D19" s="73">
        <v>6</v>
      </c>
      <c r="E19" s="73">
        <v>6</v>
      </c>
      <c r="F19" s="73">
        <v>6</v>
      </c>
      <c r="G19" s="17"/>
      <c r="J19" s="1" t="str">
        <f t="shared" si="1"/>
        <v>Kock 6</v>
      </c>
      <c r="K19" s="63">
        <f t="shared" si="0"/>
        <v>5.5</v>
      </c>
      <c r="L19" s="63">
        <f t="shared" si="0"/>
        <v>5</v>
      </c>
      <c r="M19" s="63">
        <f t="shared" si="0"/>
        <v>5.5</v>
      </c>
      <c r="N19" s="63">
        <f t="shared" si="0"/>
        <v>6</v>
      </c>
      <c r="O19" s="63"/>
    </row>
    <row r="20" spans="2:15" x14ac:dyDescent="0.35">
      <c r="B20" s="13" t="s">
        <v>8</v>
      </c>
      <c r="C20" s="73">
        <v>5.5</v>
      </c>
      <c r="D20" s="73">
        <v>5</v>
      </c>
      <c r="E20" s="73">
        <v>5.5</v>
      </c>
      <c r="F20" s="73">
        <v>6</v>
      </c>
      <c r="G20" s="17"/>
      <c r="J20" s="1" t="str">
        <f t="shared" si="1"/>
        <v>Kock 7</v>
      </c>
      <c r="K20" s="63">
        <f t="shared" si="0"/>
        <v>6</v>
      </c>
      <c r="L20" s="63">
        <f t="shared" si="0"/>
        <v>5</v>
      </c>
      <c r="M20" s="63">
        <f t="shared" si="0"/>
        <v>5.5</v>
      </c>
      <c r="N20" s="63">
        <f t="shared" si="0"/>
        <v>5</v>
      </c>
      <c r="O20" s="63"/>
    </row>
    <row r="21" spans="2:15" x14ac:dyDescent="0.35">
      <c r="B21" s="13" t="s">
        <v>9</v>
      </c>
      <c r="C21" s="73">
        <v>6</v>
      </c>
      <c r="D21" s="73">
        <v>5</v>
      </c>
      <c r="E21" s="73">
        <v>5.5</v>
      </c>
      <c r="F21" s="73">
        <v>5</v>
      </c>
      <c r="G21" s="17"/>
      <c r="J21" s="1" t="str">
        <f t="shared" si="1"/>
        <v>Kock 8</v>
      </c>
      <c r="K21" s="63">
        <f t="shared" si="0"/>
        <v>5</v>
      </c>
      <c r="L21" s="63">
        <f t="shared" si="0"/>
        <v>6</v>
      </c>
      <c r="M21" s="63">
        <f t="shared" si="0"/>
        <v>6</v>
      </c>
      <c r="N21" s="63">
        <f t="shared" si="0"/>
        <v>6.5</v>
      </c>
      <c r="O21" s="63"/>
    </row>
    <row r="22" spans="2:15" x14ac:dyDescent="0.35">
      <c r="B22" s="13" t="s">
        <v>10</v>
      </c>
      <c r="C22" s="73">
        <v>5</v>
      </c>
      <c r="D22" s="73">
        <v>6</v>
      </c>
      <c r="E22" s="73">
        <v>6</v>
      </c>
      <c r="F22" s="73">
        <v>6.5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5</v>
      </c>
      <c r="M22" s="63">
        <f t="shared" si="0"/>
        <v>6</v>
      </c>
      <c r="N22" s="63">
        <f t="shared" si="0"/>
        <v>6</v>
      </c>
      <c r="O22" s="63"/>
    </row>
    <row r="23" spans="2:15" x14ac:dyDescent="0.35">
      <c r="B23" s="13" t="s">
        <v>11</v>
      </c>
      <c r="C23" s="73">
        <v>7</v>
      </c>
      <c r="D23" s="73">
        <v>5</v>
      </c>
      <c r="E23" s="73">
        <v>6</v>
      </c>
      <c r="F23" s="73">
        <v>6</v>
      </c>
      <c r="G23" s="17"/>
      <c r="J23" s="1" t="str">
        <f t="shared" si="1"/>
        <v>Kock 10</v>
      </c>
      <c r="K23" s="63">
        <f t="shared" si="0"/>
        <v>6</v>
      </c>
      <c r="L23" s="63">
        <f t="shared" si="0"/>
        <v>5.5</v>
      </c>
      <c r="M23" s="63">
        <f t="shared" si="0"/>
        <v>5</v>
      </c>
      <c r="N23" s="63">
        <f t="shared" si="0"/>
        <v>6</v>
      </c>
      <c r="O23" s="63"/>
    </row>
    <row r="24" spans="2:15" x14ac:dyDescent="0.35">
      <c r="B24" s="13" t="s">
        <v>12</v>
      </c>
      <c r="C24" s="73">
        <v>6</v>
      </c>
      <c r="D24" s="73">
        <v>5.5</v>
      </c>
      <c r="E24" s="73">
        <v>5</v>
      </c>
      <c r="F24" s="73">
        <v>6</v>
      </c>
      <c r="G24" s="17"/>
      <c r="J24" s="1" t="str">
        <f t="shared" si="1"/>
        <v>Kock 11</v>
      </c>
      <c r="K24" s="63">
        <f t="shared" si="0"/>
        <v>5</v>
      </c>
      <c r="L24" s="63">
        <f t="shared" si="0"/>
        <v>5</v>
      </c>
      <c r="M24" s="63">
        <f t="shared" si="0"/>
        <v>5.5</v>
      </c>
      <c r="N24" s="63">
        <f t="shared" si="0"/>
        <v>5</v>
      </c>
      <c r="O24" s="63"/>
    </row>
    <row r="25" spans="2:15" x14ac:dyDescent="0.35">
      <c r="B25" s="13" t="s">
        <v>13</v>
      </c>
      <c r="C25" s="73">
        <v>5</v>
      </c>
      <c r="D25" s="73">
        <v>5</v>
      </c>
      <c r="E25" s="73">
        <v>5.5</v>
      </c>
      <c r="F25" s="73">
        <v>5</v>
      </c>
      <c r="G25" s="17"/>
      <c r="J25" s="1" t="s">
        <v>32</v>
      </c>
      <c r="K25" s="63">
        <f t="shared" si="0"/>
        <v>5</v>
      </c>
      <c r="L25" s="63">
        <f t="shared" si="0"/>
        <v>5</v>
      </c>
      <c r="M25" s="63">
        <f t="shared" si="0"/>
        <v>6</v>
      </c>
      <c r="N25" s="63">
        <f t="shared" si="0"/>
        <v>6</v>
      </c>
      <c r="O25" s="63"/>
    </row>
    <row r="26" spans="2:15" x14ac:dyDescent="0.35">
      <c r="B26" s="13" t="s">
        <v>32</v>
      </c>
      <c r="C26" s="73">
        <v>5</v>
      </c>
      <c r="D26" s="73">
        <v>5</v>
      </c>
      <c r="E26" s="73">
        <v>6</v>
      </c>
      <c r="F26" s="73">
        <v>6</v>
      </c>
      <c r="G26" s="17"/>
      <c r="J26" s="1" t="s">
        <v>33</v>
      </c>
      <c r="K26" s="63">
        <f t="shared" si="0"/>
        <v>6</v>
      </c>
      <c r="L26" s="63">
        <f t="shared" si="0"/>
        <v>5</v>
      </c>
      <c r="M26" s="63">
        <f t="shared" si="0"/>
        <v>6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6</v>
      </c>
      <c r="D27" s="73">
        <v>5</v>
      </c>
      <c r="E27" s="73">
        <v>6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6"/>
      <c r="D40" s="76"/>
      <c r="E40" s="76"/>
      <c r="F40" s="76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77</v>
      </c>
      <c r="D50" s="17">
        <f>SUM(D15:D49)</f>
        <v>70.5</v>
      </c>
      <c r="E50" s="17">
        <f>SUM(E15:E49)</f>
        <v>75.5</v>
      </c>
      <c r="F50" s="17">
        <f>SUM(F15:F49)*2</f>
        <v>161</v>
      </c>
      <c r="G50" s="68">
        <f>SUM(C50:F50)/C8</f>
        <v>29.53846153846154</v>
      </c>
    </row>
    <row r="51" spans="2:7" x14ac:dyDescent="0.35">
      <c r="B51" s="18" t="s">
        <v>17</v>
      </c>
      <c r="C51" s="19">
        <f>C50/C8</f>
        <v>5.9230769230769234</v>
      </c>
      <c r="D51" s="19">
        <f>D50/C8</f>
        <v>5.4230769230769234</v>
      </c>
      <c r="E51" s="19">
        <f>E50/C8</f>
        <v>5.8076923076923075</v>
      </c>
      <c r="F51" s="19">
        <f>F50/C8</f>
        <v>12.384615384615385</v>
      </c>
      <c r="G51" s="77">
        <f>SUM(C51:F51)</f>
        <v>29.53846153846154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131</v>
      </c>
      <c r="G54" s="84" t="s">
        <v>141</v>
      </c>
    </row>
    <row r="55" spans="2:7" x14ac:dyDescent="0.35">
      <c r="B55" s="84" t="s">
        <v>79</v>
      </c>
    </row>
    <row r="56" spans="2:7" x14ac:dyDescent="0.35">
      <c r="B56" s="84" t="s">
        <v>132</v>
      </c>
    </row>
    <row r="57" spans="2:7" x14ac:dyDescent="0.35">
      <c r="B57" s="84" t="s">
        <v>133</v>
      </c>
    </row>
    <row r="58" spans="2:7" x14ac:dyDescent="0.35">
      <c r="B58" s="84" t="s">
        <v>134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135</v>
      </c>
    </row>
    <row r="62" spans="2:7" x14ac:dyDescent="0.35">
      <c r="B62" s="83"/>
      <c r="C62" s="10"/>
      <c r="D62" s="10"/>
      <c r="E62" s="10"/>
      <c r="F62" s="10"/>
      <c r="G62" s="10"/>
    </row>
    <row r="63" spans="2:7" x14ac:dyDescent="0.35">
      <c r="B63" s="84" t="s">
        <v>122</v>
      </c>
      <c r="C63" s="10"/>
      <c r="D63" s="10"/>
      <c r="E63" s="10"/>
      <c r="F63" s="10"/>
      <c r="G63" s="10"/>
    </row>
    <row r="64" spans="2:7" x14ac:dyDescent="0.35">
      <c r="B64" s="84" t="s">
        <v>136</v>
      </c>
      <c r="C64" s="23"/>
      <c r="D64" s="23"/>
      <c r="E64" s="23"/>
      <c r="F64" s="23"/>
      <c r="G64" s="22"/>
    </row>
    <row r="65" spans="2:7" x14ac:dyDescent="0.35">
      <c r="B65" s="84" t="s">
        <v>137</v>
      </c>
      <c r="C65" s="10"/>
      <c r="D65" s="10"/>
      <c r="E65" s="10"/>
      <c r="F65" s="10"/>
      <c r="G65" s="10"/>
    </row>
    <row r="66" spans="2:7" x14ac:dyDescent="0.35">
      <c r="B66" s="83"/>
      <c r="C66" s="10"/>
    </row>
    <row r="67" spans="2:7" x14ac:dyDescent="0.35">
      <c r="B67" s="84" t="s">
        <v>82</v>
      </c>
      <c r="C67" s="10"/>
    </row>
    <row r="68" spans="2:7" x14ac:dyDescent="0.35">
      <c r="B68" s="84" t="s">
        <v>138</v>
      </c>
      <c r="C68" s="10"/>
    </row>
    <row r="69" spans="2:7" x14ac:dyDescent="0.35">
      <c r="B69" s="84" t="s">
        <v>139</v>
      </c>
      <c r="C69" s="10"/>
    </row>
    <row r="70" spans="2:7" x14ac:dyDescent="0.35">
      <c r="B70" s="84" t="s">
        <v>140</v>
      </c>
      <c r="C70" s="10"/>
    </row>
    <row r="71" spans="2:7" ht="18.5" customHeight="1" x14ac:dyDescent="0.35">
      <c r="B71" s="10"/>
      <c r="C71" s="10"/>
    </row>
    <row r="72" spans="2:7" ht="18.5" customHeight="1" x14ac:dyDescent="0.35">
      <c r="B72" s="10"/>
      <c r="C72" s="10"/>
    </row>
    <row r="73" spans="2:7" x14ac:dyDescent="0.35">
      <c r="B73" s="10"/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129" priority="13" operator="greaterThan">
      <formula>10</formula>
    </cfRule>
  </conditionalFormatting>
  <conditionalFormatting sqref="C15:F29">
    <cfRule type="cellIs" dxfId="128" priority="7" operator="lessThan">
      <formula>1</formula>
    </cfRule>
    <cfRule type="cellIs" dxfId="127" priority="10" operator="lessThan">
      <formula>1</formula>
    </cfRule>
    <cfRule type="cellIs" dxfId="126" priority="11" operator="lessThan">
      <formula>1</formula>
    </cfRule>
    <cfRule type="cellIs" dxfId="125" priority="12" operator="greaterThan">
      <formula>10</formula>
    </cfRule>
  </conditionalFormatting>
  <conditionalFormatting sqref="C8">
    <cfRule type="cellIs" dxfId="124" priority="8" operator="lessThan">
      <formula>1</formula>
    </cfRule>
    <cfRule type="cellIs" dxfId="123" priority="9" operator="lessThan">
      <formula>1</formula>
    </cfRule>
  </conditionalFormatting>
  <conditionalFormatting sqref="G11">
    <cfRule type="cellIs" dxfId="122" priority="5" operator="lessThan">
      <formula>1</formula>
    </cfRule>
    <cfRule type="cellIs" dxfId="121" priority="6" operator="lessThan">
      <formula>1</formula>
    </cfRule>
  </conditionalFormatting>
  <conditionalFormatting sqref="G12">
    <cfRule type="cellIs" dxfId="120" priority="3" operator="lessThan">
      <formula>1</formula>
    </cfRule>
    <cfRule type="cellIs" dxfId="119" priority="4" operator="lessThan">
      <formula>1</formula>
    </cfRule>
  </conditionalFormatting>
  <conditionalFormatting sqref="G13">
    <cfRule type="cellIs" dxfId="118" priority="1" operator="lessThan">
      <formula>1</formula>
    </cfRule>
    <cfRule type="cellIs" dxfId="117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O125"/>
  <sheetViews>
    <sheetView workbookViewId="0">
      <selection activeCell="G62" sqref="G62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E3" s="2" t="s">
        <v>110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98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8</v>
      </c>
      <c r="L14" s="63">
        <f t="shared" si="0"/>
        <v>6</v>
      </c>
      <c r="M14" s="63">
        <f t="shared" si="0"/>
        <v>6</v>
      </c>
      <c r="N14" s="63">
        <f t="shared" si="0"/>
        <v>4</v>
      </c>
      <c r="O14" s="63"/>
    </row>
    <row r="15" spans="2:15" x14ac:dyDescent="0.35">
      <c r="B15" s="15" t="s">
        <v>3</v>
      </c>
      <c r="C15" s="72">
        <v>8</v>
      </c>
      <c r="D15" s="72">
        <v>6</v>
      </c>
      <c r="E15" s="72">
        <v>6</v>
      </c>
      <c r="F15" s="72">
        <v>4</v>
      </c>
      <c r="G15" s="66"/>
      <c r="J15" s="1" t="str">
        <f t="shared" ref="J15:J24" si="1">B16</f>
        <v>Kock2</v>
      </c>
      <c r="K15" s="63">
        <f t="shared" si="0"/>
        <v>8</v>
      </c>
      <c r="L15" s="63">
        <f t="shared" si="0"/>
        <v>7</v>
      </c>
      <c r="M15" s="63">
        <f t="shared" si="0"/>
        <v>7</v>
      </c>
      <c r="N15" s="63">
        <f t="shared" si="0"/>
        <v>8</v>
      </c>
      <c r="O15" s="63"/>
    </row>
    <row r="16" spans="2:15" x14ac:dyDescent="0.35">
      <c r="B16" s="13" t="s">
        <v>4</v>
      </c>
      <c r="C16" s="73">
        <v>8</v>
      </c>
      <c r="D16" s="73">
        <v>7</v>
      </c>
      <c r="E16" s="73">
        <v>7</v>
      </c>
      <c r="F16" s="73">
        <v>8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7</v>
      </c>
      <c r="M16" s="63">
        <f t="shared" si="0"/>
        <v>8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6</v>
      </c>
      <c r="D17" s="73">
        <v>7</v>
      </c>
      <c r="E17" s="73">
        <v>8</v>
      </c>
      <c r="F17" s="73">
        <v>7</v>
      </c>
      <c r="G17" s="17"/>
      <c r="J17" s="1" t="str">
        <f t="shared" si="1"/>
        <v>Kock 4</v>
      </c>
      <c r="K17" s="63">
        <f t="shared" si="0"/>
        <v>7</v>
      </c>
      <c r="L17" s="63">
        <f t="shared" si="0"/>
        <v>7</v>
      </c>
      <c r="M17" s="63">
        <f t="shared" si="0"/>
        <v>6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7</v>
      </c>
      <c r="D18" s="73">
        <v>7</v>
      </c>
      <c r="E18" s="73">
        <v>6</v>
      </c>
      <c r="F18" s="73">
        <v>7</v>
      </c>
      <c r="G18" s="17"/>
      <c r="J18" s="1" t="str">
        <f t="shared" si="1"/>
        <v>Kock 5</v>
      </c>
      <c r="K18" s="63">
        <f t="shared" si="0"/>
        <v>6</v>
      </c>
      <c r="L18" s="63">
        <f t="shared" si="0"/>
        <v>7</v>
      </c>
      <c r="M18" s="63">
        <f t="shared" si="0"/>
        <v>7</v>
      </c>
      <c r="N18" s="63">
        <f t="shared" si="0"/>
        <v>7</v>
      </c>
      <c r="O18" s="63"/>
    </row>
    <row r="19" spans="2:15" x14ac:dyDescent="0.35">
      <c r="B19" s="13" t="s">
        <v>7</v>
      </c>
      <c r="C19" s="73">
        <v>6</v>
      </c>
      <c r="D19" s="73">
        <v>7</v>
      </c>
      <c r="E19" s="73">
        <v>7</v>
      </c>
      <c r="F19" s="73">
        <v>7</v>
      </c>
      <c r="G19" s="17"/>
      <c r="J19" s="1" t="str">
        <f t="shared" si="1"/>
        <v>Kock 6</v>
      </c>
      <c r="K19" s="63">
        <f t="shared" si="0"/>
        <v>8</v>
      </c>
      <c r="L19" s="63">
        <f t="shared" si="0"/>
        <v>7</v>
      </c>
      <c r="M19" s="63">
        <f t="shared" si="0"/>
        <v>7</v>
      </c>
      <c r="N19" s="63">
        <f t="shared" si="0"/>
        <v>7</v>
      </c>
      <c r="O19" s="63"/>
    </row>
    <row r="20" spans="2:15" x14ac:dyDescent="0.35">
      <c r="B20" s="13" t="s">
        <v>8</v>
      </c>
      <c r="C20" s="73">
        <v>8</v>
      </c>
      <c r="D20" s="73">
        <v>7</v>
      </c>
      <c r="E20" s="73">
        <v>7</v>
      </c>
      <c r="F20" s="73">
        <v>7</v>
      </c>
      <c r="G20" s="17"/>
      <c r="J20" s="1" t="str">
        <f t="shared" si="1"/>
        <v>Kock 7</v>
      </c>
      <c r="K20" s="63">
        <f t="shared" si="0"/>
        <v>8.5</v>
      </c>
      <c r="L20" s="63">
        <f t="shared" si="0"/>
        <v>6</v>
      </c>
      <c r="M20" s="63">
        <f t="shared" si="0"/>
        <v>6</v>
      </c>
      <c r="N20" s="63">
        <f t="shared" si="0"/>
        <v>7</v>
      </c>
      <c r="O20" s="63"/>
    </row>
    <row r="21" spans="2:15" x14ac:dyDescent="0.35">
      <c r="B21" s="13" t="s">
        <v>9</v>
      </c>
      <c r="C21" s="73">
        <v>8.5</v>
      </c>
      <c r="D21" s="73">
        <v>6</v>
      </c>
      <c r="E21" s="73">
        <v>6</v>
      </c>
      <c r="F21" s="73">
        <v>7</v>
      </c>
      <c r="G21" s="17"/>
      <c r="J21" s="1" t="str">
        <f t="shared" si="1"/>
        <v>Kock 8</v>
      </c>
      <c r="K21" s="63">
        <f t="shared" si="0"/>
        <v>8</v>
      </c>
      <c r="L21" s="63">
        <f t="shared" si="0"/>
        <v>7</v>
      </c>
      <c r="M21" s="63">
        <f t="shared" si="0"/>
        <v>7.5</v>
      </c>
      <c r="N21" s="63">
        <f t="shared" si="0"/>
        <v>7</v>
      </c>
      <c r="O21" s="63"/>
    </row>
    <row r="22" spans="2:15" x14ac:dyDescent="0.35">
      <c r="B22" s="13" t="s">
        <v>10</v>
      </c>
      <c r="C22" s="73">
        <v>8</v>
      </c>
      <c r="D22" s="73">
        <v>7</v>
      </c>
      <c r="E22" s="73">
        <v>7.5</v>
      </c>
      <c r="F22" s="73">
        <v>7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7</v>
      </c>
      <c r="M22" s="63">
        <f t="shared" si="0"/>
        <v>7</v>
      </c>
      <c r="N22" s="63">
        <f t="shared" si="0"/>
        <v>7</v>
      </c>
      <c r="O22" s="63"/>
    </row>
    <row r="23" spans="2:15" x14ac:dyDescent="0.35">
      <c r="B23" s="13" t="s">
        <v>11</v>
      </c>
      <c r="C23" s="73">
        <v>7</v>
      </c>
      <c r="D23" s="73">
        <v>7</v>
      </c>
      <c r="E23" s="73">
        <v>7</v>
      </c>
      <c r="F23" s="73">
        <v>7</v>
      </c>
      <c r="G23" s="17"/>
      <c r="J23" s="1" t="str">
        <f t="shared" si="1"/>
        <v>Kock 10</v>
      </c>
      <c r="K23" s="63">
        <f t="shared" si="0"/>
        <v>9</v>
      </c>
      <c r="L23" s="63">
        <f t="shared" si="0"/>
        <v>8</v>
      </c>
      <c r="M23" s="63">
        <f t="shared" si="0"/>
        <v>8.5</v>
      </c>
      <c r="N23" s="63">
        <f t="shared" si="0"/>
        <v>8</v>
      </c>
      <c r="O23" s="63"/>
    </row>
    <row r="24" spans="2:15" x14ac:dyDescent="0.35">
      <c r="B24" s="13" t="s">
        <v>12</v>
      </c>
      <c r="C24" s="73">
        <v>9</v>
      </c>
      <c r="D24" s="73">
        <v>8</v>
      </c>
      <c r="E24" s="73">
        <v>8.5</v>
      </c>
      <c r="F24" s="73">
        <v>8</v>
      </c>
      <c r="G24" s="17"/>
      <c r="J24" s="1" t="str">
        <f t="shared" si="1"/>
        <v>Kock 11</v>
      </c>
      <c r="K24" s="63">
        <f t="shared" si="0"/>
        <v>6</v>
      </c>
      <c r="L24" s="63">
        <f t="shared" si="0"/>
        <v>7</v>
      </c>
      <c r="M24" s="63">
        <f t="shared" si="0"/>
        <v>7</v>
      </c>
      <c r="N24" s="63">
        <f t="shared" si="0"/>
        <v>7</v>
      </c>
      <c r="O24" s="63"/>
    </row>
    <row r="25" spans="2:15" x14ac:dyDescent="0.35">
      <c r="B25" s="13" t="s">
        <v>13</v>
      </c>
      <c r="C25" s="73">
        <v>6</v>
      </c>
      <c r="D25" s="73">
        <v>7</v>
      </c>
      <c r="E25" s="73">
        <v>7</v>
      </c>
      <c r="F25" s="73">
        <v>7</v>
      </c>
      <c r="G25" s="17"/>
      <c r="J25" s="1" t="s">
        <v>32</v>
      </c>
      <c r="K25" s="63">
        <f t="shared" si="0"/>
        <v>7</v>
      </c>
      <c r="L25" s="63">
        <f t="shared" si="0"/>
        <v>7</v>
      </c>
      <c r="M25" s="63">
        <f t="shared" si="0"/>
        <v>8</v>
      </c>
      <c r="N25" s="63">
        <f t="shared" si="0"/>
        <v>8</v>
      </c>
      <c r="O25" s="63"/>
    </row>
    <row r="26" spans="2:15" x14ac:dyDescent="0.35">
      <c r="B26" s="13" t="s">
        <v>32</v>
      </c>
      <c r="C26" s="73">
        <v>7</v>
      </c>
      <c r="D26" s="73">
        <v>7</v>
      </c>
      <c r="E26" s="73">
        <v>8</v>
      </c>
      <c r="F26" s="73">
        <v>8</v>
      </c>
      <c r="G26" s="17"/>
      <c r="J26" s="1" t="s">
        <v>33</v>
      </c>
      <c r="K26" s="63">
        <f t="shared" si="0"/>
        <v>8</v>
      </c>
      <c r="L26" s="63">
        <f t="shared" si="0"/>
        <v>6</v>
      </c>
      <c r="M26" s="63">
        <f t="shared" si="0"/>
        <v>7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8</v>
      </c>
      <c r="D27" s="73">
        <v>6</v>
      </c>
      <c r="E27" s="73">
        <v>7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96.5</v>
      </c>
      <c r="D50" s="17">
        <f>SUM(D15:D49)</f>
        <v>89</v>
      </c>
      <c r="E50" s="17">
        <f>SUM(E15:E49)</f>
        <v>92</v>
      </c>
      <c r="F50" s="17">
        <f>SUM(F15:F49)*2</f>
        <v>182</v>
      </c>
      <c r="G50" s="68">
        <f>SUM(C50:F50)/C8</f>
        <v>35.346153846153847</v>
      </c>
    </row>
    <row r="51" spans="2:7" x14ac:dyDescent="0.35">
      <c r="B51" s="18" t="s">
        <v>17</v>
      </c>
      <c r="C51" s="19">
        <f>C50/C8</f>
        <v>7.4230769230769234</v>
      </c>
      <c r="D51" s="19">
        <f>D50/C8</f>
        <v>6.8461538461538458</v>
      </c>
      <c r="E51" s="19">
        <f>E50/C8</f>
        <v>7.0769230769230766</v>
      </c>
      <c r="F51" s="19">
        <f>F50/C8</f>
        <v>14</v>
      </c>
      <c r="G51" s="69">
        <f>SUM(C51:F51)</f>
        <v>35.346153846153847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144</v>
      </c>
      <c r="G54" s="84" t="s">
        <v>142</v>
      </c>
    </row>
    <row r="55" spans="2:7" x14ac:dyDescent="0.35">
      <c r="B55" s="84" t="s">
        <v>79</v>
      </c>
      <c r="G55" s="84" t="s">
        <v>143</v>
      </c>
    </row>
    <row r="56" spans="2:7" x14ac:dyDescent="0.35">
      <c r="B56" s="84" t="s">
        <v>145</v>
      </c>
    </row>
    <row r="57" spans="2:7" x14ac:dyDescent="0.35">
      <c r="B57" s="84" t="s">
        <v>146</v>
      </c>
    </row>
    <row r="58" spans="2:7" x14ac:dyDescent="0.35">
      <c r="B58" s="84" t="s">
        <v>147</v>
      </c>
      <c r="C58" s="10"/>
    </row>
    <row r="59" spans="2:7" x14ac:dyDescent="0.35">
      <c r="B59" s="83"/>
    </row>
    <row r="60" spans="2:7" x14ac:dyDescent="0.35">
      <c r="B60" s="83"/>
    </row>
    <row r="61" spans="2:7" x14ac:dyDescent="0.35">
      <c r="B61" s="84" t="s">
        <v>80</v>
      </c>
    </row>
    <row r="62" spans="2:7" x14ac:dyDescent="0.35">
      <c r="B62" s="84" t="s">
        <v>148</v>
      </c>
      <c r="C62" s="10"/>
      <c r="D62" s="10"/>
      <c r="E62" s="10"/>
      <c r="F62" s="10"/>
      <c r="G62" s="10"/>
    </row>
    <row r="63" spans="2:7" x14ac:dyDescent="0.35">
      <c r="B63"/>
      <c r="C63" s="10"/>
      <c r="D63" s="10"/>
      <c r="E63" s="10"/>
      <c r="F63" s="10"/>
      <c r="G63" s="10"/>
    </row>
    <row r="64" spans="2:7" x14ac:dyDescent="0.35">
      <c r="B64" s="83"/>
      <c r="C64" s="23"/>
      <c r="D64" s="23"/>
      <c r="E64" s="23"/>
      <c r="F64" s="23"/>
      <c r="G64" s="22"/>
    </row>
    <row r="65" spans="2:7" x14ac:dyDescent="0.35">
      <c r="B65" s="84" t="s">
        <v>122</v>
      </c>
      <c r="C65" s="10"/>
      <c r="D65" s="10"/>
      <c r="E65" s="10"/>
      <c r="F65" s="10"/>
      <c r="G65" s="10"/>
    </row>
    <row r="66" spans="2:7" x14ac:dyDescent="0.35">
      <c r="B66" s="84" t="s">
        <v>149</v>
      </c>
      <c r="C66" s="10"/>
    </row>
    <row r="67" spans="2:7" x14ac:dyDescent="0.35">
      <c r="B67" s="84" t="s">
        <v>150</v>
      </c>
      <c r="C67" s="10"/>
    </row>
    <row r="68" spans="2:7" x14ac:dyDescent="0.35">
      <c r="B68" s="84" t="s">
        <v>151</v>
      </c>
      <c r="C68" s="10"/>
    </row>
    <row r="69" spans="2:7" x14ac:dyDescent="0.35">
      <c r="B69" s="83"/>
      <c r="C69" s="10"/>
    </row>
    <row r="70" spans="2:7" x14ac:dyDescent="0.35">
      <c r="B70" s="84" t="s">
        <v>82</v>
      </c>
      <c r="C70" s="10"/>
    </row>
    <row r="71" spans="2:7" ht="18.5" customHeight="1" x14ac:dyDescent="0.35">
      <c r="B71" s="84" t="s">
        <v>152</v>
      </c>
      <c r="C71" s="10"/>
    </row>
    <row r="72" spans="2:7" ht="18.5" customHeight="1" x14ac:dyDescent="0.35">
      <c r="B72" s="84" t="s">
        <v>153</v>
      </c>
      <c r="C72" s="10"/>
    </row>
    <row r="73" spans="2:7" x14ac:dyDescent="0.35">
      <c r="B73" s="84" t="s">
        <v>154</v>
      </c>
      <c r="C73" s="10"/>
    </row>
    <row r="74" spans="2:7" x14ac:dyDescent="0.35">
      <c r="B74" s="84" t="s">
        <v>155</v>
      </c>
      <c r="C74" s="10"/>
    </row>
    <row r="75" spans="2:7" x14ac:dyDescent="0.35">
      <c r="B75" s="84" t="s">
        <v>156</v>
      </c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116" priority="13" operator="greaterThan">
      <formula>10</formula>
    </cfRule>
  </conditionalFormatting>
  <conditionalFormatting sqref="C15:F29">
    <cfRule type="cellIs" dxfId="115" priority="7" operator="lessThan">
      <formula>1</formula>
    </cfRule>
    <cfRule type="cellIs" dxfId="114" priority="10" operator="lessThan">
      <formula>1</formula>
    </cfRule>
    <cfRule type="cellIs" dxfId="113" priority="11" operator="lessThan">
      <formula>1</formula>
    </cfRule>
    <cfRule type="cellIs" dxfId="112" priority="12" operator="greaterThan">
      <formula>10</formula>
    </cfRule>
  </conditionalFormatting>
  <conditionalFormatting sqref="C8">
    <cfRule type="cellIs" dxfId="111" priority="8" operator="lessThan">
      <formula>1</formula>
    </cfRule>
    <cfRule type="cellIs" dxfId="110" priority="9" operator="lessThan">
      <formula>1</formula>
    </cfRule>
  </conditionalFormatting>
  <conditionalFormatting sqref="G11">
    <cfRule type="cellIs" dxfId="109" priority="5" operator="lessThan">
      <formula>1</formula>
    </cfRule>
    <cfRule type="cellIs" dxfId="108" priority="6" operator="lessThan">
      <formula>1</formula>
    </cfRule>
  </conditionalFormatting>
  <conditionalFormatting sqref="G12">
    <cfRule type="cellIs" dxfId="107" priority="3" operator="lessThan">
      <formula>1</formula>
    </cfRule>
    <cfRule type="cellIs" dxfId="106" priority="4" operator="lessThan">
      <formula>1</formula>
    </cfRule>
  </conditionalFormatting>
  <conditionalFormatting sqref="G13">
    <cfRule type="cellIs" dxfId="105" priority="1" operator="lessThan">
      <formula>1</formula>
    </cfRule>
    <cfRule type="cellIs" dxfId="104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O120"/>
  <sheetViews>
    <sheetView topLeftCell="A46" workbookViewId="0">
      <selection activeCell="F60" sqref="F60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111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98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 t="s">
        <v>84</v>
      </c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8</v>
      </c>
      <c r="L14" s="63">
        <f t="shared" si="0"/>
        <v>7</v>
      </c>
      <c r="M14" s="63">
        <f t="shared" si="0"/>
        <v>7</v>
      </c>
      <c r="N14" s="63">
        <f t="shared" si="0"/>
        <v>6.5</v>
      </c>
      <c r="O14" s="63"/>
    </row>
    <row r="15" spans="2:15" x14ac:dyDescent="0.35">
      <c r="B15" s="15" t="s">
        <v>3</v>
      </c>
      <c r="C15" s="72">
        <v>8</v>
      </c>
      <c r="D15" s="72">
        <v>7</v>
      </c>
      <c r="E15" s="72">
        <v>7</v>
      </c>
      <c r="F15" s="72">
        <v>6.5</v>
      </c>
      <c r="G15" s="66"/>
      <c r="J15" s="1" t="str">
        <f t="shared" ref="J15:J24" si="1">B16</f>
        <v>Kock2</v>
      </c>
      <c r="K15" s="63">
        <f t="shared" si="0"/>
        <v>9</v>
      </c>
      <c r="L15" s="63">
        <f t="shared" si="0"/>
        <v>6</v>
      </c>
      <c r="M15" s="63">
        <f t="shared" si="0"/>
        <v>6</v>
      </c>
      <c r="N15" s="63">
        <f t="shared" si="0"/>
        <v>6</v>
      </c>
      <c r="O15" s="63"/>
    </row>
    <row r="16" spans="2:15" x14ac:dyDescent="0.35">
      <c r="B16" s="13" t="s">
        <v>4</v>
      </c>
      <c r="C16" s="73">
        <v>9</v>
      </c>
      <c r="D16" s="73">
        <v>6</v>
      </c>
      <c r="E16" s="73">
        <v>6</v>
      </c>
      <c r="F16" s="73">
        <v>6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6</v>
      </c>
      <c r="M16" s="63">
        <f t="shared" si="0"/>
        <v>6</v>
      </c>
      <c r="N16" s="63">
        <f t="shared" si="0"/>
        <v>6</v>
      </c>
      <c r="O16" s="63"/>
    </row>
    <row r="17" spans="2:15" x14ac:dyDescent="0.35">
      <c r="B17" s="13" t="s">
        <v>5</v>
      </c>
      <c r="C17" s="73">
        <v>6</v>
      </c>
      <c r="D17" s="73">
        <v>6</v>
      </c>
      <c r="E17" s="73">
        <v>6</v>
      </c>
      <c r="F17" s="73">
        <v>6</v>
      </c>
      <c r="G17" s="17"/>
      <c r="J17" s="1" t="str">
        <f t="shared" si="1"/>
        <v>Kock 4</v>
      </c>
      <c r="K17" s="63">
        <f t="shared" si="0"/>
        <v>7</v>
      </c>
      <c r="L17" s="63">
        <f t="shared" si="0"/>
        <v>7</v>
      </c>
      <c r="M17" s="63">
        <f t="shared" si="0"/>
        <v>8</v>
      </c>
      <c r="N17" s="63">
        <f t="shared" si="0"/>
        <v>8</v>
      </c>
      <c r="O17" s="63"/>
    </row>
    <row r="18" spans="2:15" x14ac:dyDescent="0.35">
      <c r="B18" s="13" t="s">
        <v>6</v>
      </c>
      <c r="C18" s="73">
        <v>7</v>
      </c>
      <c r="D18" s="73">
        <v>7</v>
      </c>
      <c r="E18" s="73">
        <v>8</v>
      </c>
      <c r="F18" s="73">
        <v>8</v>
      </c>
      <c r="G18" s="17"/>
      <c r="J18" s="1" t="str">
        <f t="shared" si="1"/>
        <v>Kock 5</v>
      </c>
      <c r="K18" s="63">
        <f t="shared" si="0"/>
        <v>8</v>
      </c>
      <c r="L18" s="63">
        <f t="shared" si="0"/>
        <v>8</v>
      </c>
      <c r="M18" s="63">
        <f t="shared" si="0"/>
        <v>8</v>
      </c>
      <c r="N18" s="63">
        <f t="shared" si="0"/>
        <v>8</v>
      </c>
      <c r="O18" s="63"/>
    </row>
    <row r="19" spans="2:15" x14ac:dyDescent="0.35">
      <c r="B19" s="13" t="s">
        <v>7</v>
      </c>
      <c r="C19" s="73">
        <v>8</v>
      </c>
      <c r="D19" s="73">
        <v>8</v>
      </c>
      <c r="E19" s="73">
        <v>8</v>
      </c>
      <c r="F19" s="73">
        <v>8</v>
      </c>
      <c r="G19" s="17"/>
      <c r="J19" s="1" t="str">
        <f t="shared" si="1"/>
        <v>Kock 6</v>
      </c>
      <c r="K19" s="63">
        <f t="shared" si="0"/>
        <v>8</v>
      </c>
      <c r="L19" s="63">
        <f t="shared" si="0"/>
        <v>7.5</v>
      </c>
      <c r="M19" s="63">
        <f t="shared" si="0"/>
        <v>7.5</v>
      </c>
      <c r="N19" s="63">
        <f t="shared" si="0"/>
        <v>7.5</v>
      </c>
      <c r="O19" s="63"/>
    </row>
    <row r="20" spans="2:15" x14ac:dyDescent="0.35">
      <c r="B20" s="13" t="s">
        <v>8</v>
      </c>
      <c r="C20" s="73">
        <v>8</v>
      </c>
      <c r="D20" s="73">
        <v>7.5</v>
      </c>
      <c r="E20" s="73">
        <v>7.5</v>
      </c>
      <c r="F20" s="73">
        <v>7.5</v>
      </c>
      <c r="G20" s="17"/>
      <c r="J20" s="1" t="str">
        <f t="shared" si="1"/>
        <v>Kock 7</v>
      </c>
      <c r="K20" s="63">
        <f t="shared" si="0"/>
        <v>9</v>
      </c>
      <c r="L20" s="63">
        <f t="shared" si="0"/>
        <v>9</v>
      </c>
      <c r="M20" s="63">
        <f t="shared" si="0"/>
        <v>9.5</v>
      </c>
      <c r="N20" s="63">
        <f t="shared" si="0"/>
        <v>9</v>
      </c>
      <c r="O20" s="63"/>
    </row>
    <row r="21" spans="2:15" x14ac:dyDescent="0.35">
      <c r="B21" s="13" t="s">
        <v>9</v>
      </c>
      <c r="C21" s="73">
        <v>9</v>
      </c>
      <c r="D21" s="73">
        <v>9</v>
      </c>
      <c r="E21" s="73">
        <v>9.5</v>
      </c>
      <c r="F21" s="73">
        <v>9</v>
      </c>
      <c r="G21" s="17"/>
      <c r="J21" s="1" t="str">
        <f t="shared" si="1"/>
        <v>Kock 8</v>
      </c>
      <c r="K21" s="63">
        <f t="shared" si="0"/>
        <v>8</v>
      </c>
      <c r="L21" s="63">
        <f t="shared" si="0"/>
        <v>9</v>
      </c>
      <c r="M21" s="63">
        <f t="shared" si="0"/>
        <v>9</v>
      </c>
      <c r="N21" s="63">
        <f t="shared" si="0"/>
        <v>8.5</v>
      </c>
      <c r="O21" s="63"/>
    </row>
    <row r="22" spans="2:15" x14ac:dyDescent="0.35">
      <c r="B22" s="13" t="s">
        <v>10</v>
      </c>
      <c r="C22" s="73">
        <v>8</v>
      </c>
      <c r="D22" s="73">
        <v>9</v>
      </c>
      <c r="E22" s="73">
        <v>9</v>
      </c>
      <c r="F22" s="73">
        <v>8.5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8</v>
      </c>
      <c r="M22" s="63">
        <f t="shared" si="0"/>
        <v>7.5</v>
      </c>
      <c r="N22" s="63">
        <f t="shared" si="0"/>
        <v>6</v>
      </c>
      <c r="O22" s="63"/>
    </row>
    <row r="23" spans="2:15" x14ac:dyDescent="0.35">
      <c r="B23" s="13" t="s">
        <v>11</v>
      </c>
      <c r="C23" s="73">
        <v>7</v>
      </c>
      <c r="D23" s="73">
        <v>8</v>
      </c>
      <c r="E23" s="73">
        <v>7.5</v>
      </c>
      <c r="F23" s="73">
        <v>6</v>
      </c>
      <c r="G23" s="17"/>
      <c r="J23" s="1" t="str">
        <f t="shared" si="1"/>
        <v>Kock 10</v>
      </c>
      <c r="K23" s="63">
        <f t="shared" si="0"/>
        <v>9</v>
      </c>
      <c r="L23" s="63">
        <f t="shared" si="0"/>
        <v>7</v>
      </c>
      <c r="M23" s="63">
        <f t="shared" si="0"/>
        <v>7</v>
      </c>
      <c r="N23" s="63">
        <f t="shared" si="0"/>
        <v>7.5</v>
      </c>
      <c r="O23" s="63"/>
    </row>
    <row r="24" spans="2:15" x14ac:dyDescent="0.35">
      <c r="B24" s="13" t="s">
        <v>12</v>
      </c>
      <c r="C24" s="73">
        <v>9</v>
      </c>
      <c r="D24" s="73">
        <v>7</v>
      </c>
      <c r="E24" s="73">
        <v>7</v>
      </c>
      <c r="F24" s="73">
        <v>7.5</v>
      </c>
      <c r="G24" s="17"/>
      <c r="J24" s="1" t="str">
        <f t="shared" si="1"/>
        <v>Kock 11</v>
      </c>
      <c r="K24" s="63">
        <f t="shared" si="0"/>
        <v>6.5</v>
      </c>
      <c r="L24" s="63">
        <f t="shared" si="0"/>
        <v>6.5</v>
      </c>
      <c r="M24" s="63">
        <f t="shared" si="0"/>
        <v>6.5</v>
      </c>
      <c r="N24" s="63">
        <f t="shared" si="0"/>
        <v>7</v>
      </c>
      <c r="O24" s="63"/>
    </row>
    <row r="25" spans="2:15" x14ac:dyDescent="0.35">
      <c r="B25" s="13" t="s">
        <v>13</v>
      </c>
      <c r="C25" s="73">
        <v>6.5</v>
      </c>
      <c r="D25" s="73">
        <v>6.5</v>
      </c>
      <c r="E25" s="73">
        <v>6.5</v>
      </c>
      <c r="F25" s="73">
        <v>7</v>
      </c>
      <c r="G25" s="17"/>
      <c r="J25" s="1" t="s">
        <v>32</v>
      </c>
      <c r="K25" s="63">
        <f t="shared" si="0"/>
        <v>7</v>
      </c>
      <c r="L25" s="63">
        <f t="shared" si="0"/>
        <v>7</v>
      </c>
      <c r="M25" s="63">
        <f t="shared" si="0"/>
        <v>5</v>
      </c>
      <c r="N25" s="63">
        <f t="shared" si="0"/>
        <v>5</v>
      </c>
      <c r="O25" s="63"/>
    </row>
    <row r="26" spans="2:15" x14ac:dyDescent="0.35">
      <c r="B26" s="13" t="s">
        <v>32</v>
      </c>
      <c r="C26" s="73">
        <v>7</v>
      </c>
      <c r="D26" s="73">
        <v>7</v>
      </c>
      <c r="E26" s="73">
        <v>5</v>
      </c>
      <c r="F26" s="73">
        <v>5</v>
      </c>
      <c r="G26" s="17"/>
      <c r="J26" s="1" t="s">
        <v>33</v>
      </c>
      <c r="K26" s="63">
        <f t="shared" si="0"/>
        <v>8</v>
      </c>
      <c r="L26" s="63">
        <f t="shared" si="0"/>
        <v>7</v>
      </c>
      <c r="M26" s="63">
        <f t="shared" si="0"/>
        <v>7</v>
      </c>
      <c r="N26" s="63">
        <f t="shared" si="0"/>
        <v>8</v>
      </c>
      <c r="O26" s="63"/>
    </row>
    <row r="27" spans="2:15" x14ac:dyDescent="0.35">
      <c r="B27" s="13" t="s">
        <v>33</v>
      </c>
      <c r="C27" s="73">
        <v>8</v>
      </c>
      <c r="D27" s="73">
        <v>7</v>
      </c>
      <c r="E27" s="73">
        <v>7</v>
      </c>
      <c r="F27" s="73">
        <v>8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100.5</v>
      </c>
      <c r="D50" s="17">
        <f>SUM(D15:D49)</f>
        <v>95</v>
      </c>
      <c r="E50" s="17">
        <f>SUM(E15:E49)</f>
        <v>94</v>
      </c>
      <c r="F50" s="17">
        <f>SUM(F15:F49)*2</f>
        <v>186</v>
      </c>
      <c r="G50" s="68">
        <f>SUM(C50:F50)/C8</f>
        <v>36.57692307692308</v>
      </c>
    </row>
    <row r="51" spans="2:7" x14ac:dyDescent="0.35">
      <c r="B51" s="18" t="s">
        <v>17</v>
      </c>
      <c r="C51" s="19">
        <f>C50/C8</f>
        <v>7.7307692307692308</v>
      </c>
      <c r="D51" s="19">
        <f>D50/C8</f>
        <v>7.3076923076923075</v>
      </c>
      <c r="E51" s="19">
        <f>E50/C8</f>
        <v>7.2307692307692308</v>
      </c>
      <c r="F51" s="19">
        <f>F50/C8</f>
        <v>14.307692307692308</v>
      </c>
      <c r="G51" s="69">
        <f>SUM(C51:F51)</f>
        <v>36.57692307692308</v>
      </c>
    </row>
    <row r="52" spans="2:7" ht="18.5" customHeight="1" x14ac:dyDescent="0.35"/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157</v>
      </c>
      <c r="G54" s="84" t="s">
        <v>142</v>
      </c>
    </row>
    <row r="55" spans="2:7" x14ac:dyDescent="0.35">
      <c r="B55" s="84" t="s">
        <v>79</v>
      </c>
      <c r="G55" s="84" t="s">
        <v>143</v>
      </c>
    </row>
    <row r="56" spans="2:7" x14ac:dyDescent="0.35">
      <c r="B56" s="84" t="s">
        <v>158</v>
      </c>
    </row>
    <row r="57" spans="2:7" x14ac:dyDescent="0.35">
      <c r="B57" s="84" t="s">
        <v>159</v>
      </c>
      <c r="C57" s="10"/>
      <c r="D57" s="10"/>
      <c r="E57" s="10"/>
      <c r="F57" s="10"/>
      <c r="G57" s="10"/>
    </row>
    <row r="58" spans="2:7" x14ac:dyDescent="0.35">
      <c r="B58" s="83"/>
      <c r="C58" s="10"/>
      <c r="D58" s="10"/>
      <c r="E58" s="10"/>
      <c r="F58" s="10"/>
      <c r="G58" s="10"/>
    </row>
    <row r="59" spans="2:7" x14ac:dyDescent="0.35">
      <c r="B59" s="84" t="s">
        <v>80</v>
      </c>
      <c r="C59" s="23"/>
      <c r="D59" s="23"/>
      <c r="E59" s="23"/>
      <c r="F59" s="23"/>
      <c r="G59" s="22"/>
    </row>
    <row r="60" spans="2:7" x14ac:dyDescent="0.35">
      <c r="B60" s="84" t="s">
        <v>160</v>
      </c>
      <c r="C60" s="10"/>
      <c r="D60" s="10"/>
      <c r="E60" s="10"/>
      <c r="F60" s="10"/>
      <c r="G60" s="10"/>
    </row>
    <row r="61" spans="2:7" x14ac:dyDescent="0.35">
      <c r="B61" s="84" t="s">
        <v>161</v>
      </c>
      <c r="C61" s="10"/>
    </row>
    <row r="62" spans="2:7" x14ac:dyDescent="0.35">
      <c r="B62" s="84" t="s">
        <v>122</v>
      </c>
      <c r="C62" s="10"/>
    </row>
    <row r="63" spans="2:7" x14ac:dyDescent="0.35">
      <c r="B63" s="84" t="s">
        <v>162</v>
      </c>
      <c r="C63" s="10"/>
    </row>
    <row r="64" spans="2:7" x14ac:dyDescent="0.35">
      <c r="B64" s="84" t="s">
        <v>163</v>
      </c>
      <c r="C64" s="10"/>
    </row>
    <row r="65" spans="2:9" x14ac:dyDescent="0.35">
      <c r="B65" s="83"/>
      <c r="C65" s="10"/>
    </row>
    <row r="66" spans="2:9" ht="18.5" customHeight="1" x14ac:dyDescent="0.35">
      <c r="B66" s="84" t="s">
        <v>82</v>
      </c>
      <c r="C66" s="10"/>
    </row>
    <row r="67" spans="2:9" ht="18.5" customHeight="1" x14ac:dyDescent="0.35">
      <c r="B67" s="84" t="s">
        <v>164</v>
      </c>
      <c r="C67" s="10"/>
    </row>
    <row r="68" spans="2:9" x14ac:dyDescent="0.35">
      <c r="B68" s="84" t="s">
        <v>165</v>
      </c>
      <c r="C68" s="10"/>
    </row>
    <row r="69" spans="2:9" x14ac:dyDescent="0.35">
      <c r="B69" s="84" t="s">
        <v>166</v>
      </c>
      <c r="C69" s="10"/>
    </row>
    <row r="70" spans="2:9" x14ac:dyDescent="0.35">
      <c r="B70" s="84" t="s">
        <v>167</v>
      </c>
      <c r="C70" s="10"/>
    </row>
    <row r="71" spans="2:9" x14ac:dyDescent="0.35">
      <c r="B71" s="84" t="s">
        <v>168</v>
      </c>
      <c r="C71" s="10"/>
    </row>
    <row r="72" spans="2:9" x14ac:dyDescent="0.35">
      <c r="B72" s="10"/>
      <c r="C72" s="10"/>
    </row>
    <row r="73" spans="2:9" x14ac:dyDescent="0.35">
      <c r="B73" s="10"/>
      <c r="C73" s="10"/>
    </row>
    <row r="74" spans="2:9" x14ac:dyDescent="0.35">
      <c r="B74" s="10"/>
      <c r="C74" s="10"/>
    </row>
    <row r="75" spans="2:9" x14ac:dyDescent="0.35">
      <c r="B75" s="10"/>
      <c r="C75" s="10"/>
    </row>
    <row r="76" spans="2:9" x14ac:dyDescent="0.35">
      <c r="B76" s="10"/>
      <c r="C76" s="10"/>
    </row>
    <row r="77" spans="2:9" x14ac:dyDescent="0.35">
      <c r="B77" s="6"/>
      <c r="C77" s="26"/>
      <c r="D77" s="26"/>
      <c r="E77" s="26"/>
      <c r="F77" s="26"/>
      <c r="G77" s="6"/>
      <c r="H77" s="10"/>
      <c r="I77" s="10"/>
    </row>
    <row r="78" spans="2:9" x14ac:dyDescent="0.35">
      <c r="B78" s="6"/>
      <c r="C78" s="26"/>
      <c r="D78" s="26"/>
      <c r="E78" s="26"/>
      <c r="F78" s="26"/>
      <c r="G78" s="6"/>
      <c r="H78" s="10"/>
      <c r="I78" s="10"/>
    </row>
    <row r="79" spans="2:9" x14ac:dyDescent="0.35">
      <c r="B79" s="6"/>
      <c r="C79" s="6"/>
      <c r="D79" s="6"/>
      <c r="E79" s="6"/>
      <c r="F79" s="6"/>
      <c r="G79" s="6"/>
      <c r="H79" s="10"/>
      <c r="I79" s="10"/>
    </row>
    <row r="80" spans="2:9" x14ac:dyDescent="0.35">
      <c r="B80" s="6"/>
      <c r="C80" s="6"/>
      <c r="D80" s="6"/>
      <c r="E80" s="6"/>
      <c r="F80" s="6"/>
      <c r="G80" s="6"/>
      <c r="H80" s="10"/>
      <c r="I80" s="10"/>
    </row>
    <row r="81" spans="2:9" x14ac:dyDescent="0.35">
      <c r="B81" s="6"/>
      <c r="C81" s="25"/>
      <c r="D81" s="25"/>
      <c r="E81" s="25"/>
      <c r="F81" s="25"/>
      <c r="G81" s="25"/>
      <c r="H81" s="10"/>
      <c r="I81" s="10"/>
    </row>
    <row r="82" spans="2:9" x14ac:dyDescent="0.35">
      <c r="B82" s="6"/>
      <c r="C82" s="6"/>
      <c r="D82" s="6"/>
      <c r="E82" s="6"/>
      <c r="F82" s="6"/>
      <c r="G82" s="6"/>
      <c r="H82" s="10"/>
      <c r="I82" s="10"/>
    </row>
    <row r="83" spans="2:9" ht="23.5" customHeight="1" x14ac:dyDescent="0.35">
      <c r="B83" s="21"/>
      <c r="C83" s="21"/>
      <c r="D83" s="21"/>
      <c r="E83" s="21"/>
      <c r="F83" s="21"/>
      <c r="G83" s="21"/>
      <c r="H83" s="10"/>
      <c r="I83" s="10"/>
    </row>
    <row r="84" spans="2:9" ht="23.5" customHeight="1" x14ac:dyDescent="0.35">
      <c r="B84" s="21"/>
      <c r="C84" s="21"/>
      <c r="D84" s="21"/>
      <c r="E84" s="21"/>
      <c r="F84" s="21"/>
      <c r="G84" s="21"/>
      <c r="H84" s="10"/>
      <c r="I84" s="10"/>
    </row>
    <row r="85" spans="2:9" ht="33.5" customHeight="1" x14ac:dyDescent="0.35">
      <c r="B85" s="21"/>
      <c r="C85" s="21"/>
      <c r="D85" s="21"/>
      <c r="E85" s="21"/>
      <c r="F85" s="21"/>
      <c r="G85" s="21"/>
      <c r="H85" s="10"/>
      <c r="I85" s="10"/>
    </row>
    <row r="86" spans="2:9" x14ac:dyDescent="0.35">
      <c r="B86" s="8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x14ac:dyDescent="0.35">
      <c r="B88" s="6"/>
      <c r="C88" s="6"/>
      <c r="D88" s="6"/>
      <c r="E88" s="6"/>
      <c r="F88" s="6"/>
      <c r="G88" s="6"/>
      <c r="H88" s="10"/>
      <c r="I88" s="10"/>
    </row>
    <row r="89" spans="2:9" x14ac:dyDescent="0.35">
      <c r="B89" s="6"/>
      <c r="C89" s="27"/>
      <c r="D89" s="27"/>
      <c r="E89" s="27"/>
      <c r="F89" s="27"/>
      <c r="G89" s="6"/>
      <c r="H89" s="10"/>
      <c r="I89" s="10"/>
    </row>
    <row r="90" spans="2:9" x14ac:dyDescent="0.35">
      <c r="B90" s="6"/>
      <c r="C90" s="6"/>
      <c r="D90" s="6"/>
      <c r="E90" s="6"/>
      <c r="F90" s="6"/>
      <c r="G90" s="6"/>
      <c r="H90" s="10"/>
      <c r="I90" s="10"/>
    </row>
    <row r="91" spans="2:9" x14ac:dyDescent="0.35">
      <c r="B91" s="6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27"/>
      <c r="D93" s="27"/>
      <c r="E93" s="27"/>
      <c r="F93" s="27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x14ac:dyDescent="0.35">
      <c r="B99" s="6"/>
      <c r="C99" s="25"/>
      <c r="D99" s="25"/>
      <c r="E99" s="25"/>
      <c r="F99" s="25"/>
      <c r="G99" s="25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8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27"/>
      <c r="D110" s="27"/>
      <c r="E110" s="27"/>
      <c r="F110" s="27"/>
      <c r="G110" s="6"/>
      <c r="H110" s="10"/>
      <c r="I110" s="10"/>
    </row>
    <row r="111" spans="2:9" x14ac:dyDescent="0.35">
      <c r="B111" s="6"/>
      <c r="C111" s="27"/>
      <c r="D111" s="27"/>
      <c r="E111" s="27"/>
      <c r="F111" s="27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25"/>
      <c r="D116" s="6"/>
      <c r="E116" s="25"/>
      <c r="F116" s="25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9"/>
      <c r="C119" s="9"/>
      <c r="D119" s="9"/>
      <c r="E119" s="9"/>
      <c r="F119" s="9"/>
      <c r="G119" s="9"/>
    </row>
    <row r="120" spans="2:9" x14ac:dyDescent="0.35">
      <c r="B120" s="9"/>
      <c r="C120" s="9"/>
      <c r="D120" s="9"/>
      <c r="E120" s="9"/>
      <c r="F120" s="9"/>
      <c r="G120" s="9"/>
    </row>
  </sheetData>
  <conditionalFormatting sqref="C15">
    <cfRule type="cellIs" dxfId="103" priority="13" operator="greaterThan">
      <formula>10</formula>
    </cfRule>
  </conditionalFormatting>
  <conditionalFormatting sqref="C15:F29">
    <cfRule type="cellIs" dxfId="102" priority="7" operator="lessThan">
      <formula>1</formula>
    </cfRule>
    <cfRule type="cellIs" dxfId="101" priority="10" operator="lessThan">
      <formula>1</formula>
    </cfRule>
    <cfRule type="cellIs" dxfId="100" priority="11" operator="lessThan">
      <formula>1</formula>
    </cfRule>
    <cfRule type="cellIs" dxfId="99" priority="12" operator="greaterThan">
      <formula>10</formula>
    </cfRule>
  </conditionalFormatting>
  <conditionalFormatting sqref="C8">
    <cfRule type="cellIs" dxfId="98" priority="8" operator="lessThan">
      <formula>1</formula>
    </cfRule>
    <cfRule type="cellIs" dxfId="97" priority="9" operator="lessThan">
      <formula>1</formula>
    </cfRule>
  </conditionalFormatting>
  <conditionalFormatting sqref="G11">
    <cfRule type="cellIs" dxfId="96" priority="5" operator="lessThan">
      <formula>1</formula>
    </cfRule>
    <cfRule type="cellIs" dxfId="95" priority="6" operator="lessThan">
      <formula>1</formula>
    </cfRule>
  </conditionalFormatting>
  <conditionalFormatting sqref="G12">
    <cfRule type="cellIs" dxfId="94" priority="3" operator="lessThan">
      <formula>1</formula>
    </cfRule>
    <cfRule type="cellIs" dxfId="93" priority="4" operator="lessThan">
      <formula>1</formula>
    </cfRule>
  </conditionalFormatting>
  <conditionalFormatting sqref="G13">
    <cfRule type="cellIs" dxfId="92" priority="1" operator="lessThan">
      <formula>1</formula>
    </cfRule>
    <cfRule type="cellIs" dxfId="91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O125"/>
  <sheetViews>
    <sheetView workbookViewId="0">
      <selection activeCell="F18" sqref="F18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107</v>
      </c>
    </row>
    <row r="5" spans="2:15" s="7" customFormat="1" ht="27" customHeight="1" x14ac:dyDescent="0.5">
      <c r="B5" s="3" t="s">
        <v>100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106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7</v>
      </c>
      <c r="L14" s="63">
        <f t="shared" si="0"/>
        <v>6</v>
      </c>
      <c r="M14" s="63">
        <f t="shared" si="0"/>
        <v>6</v>
      </c>
      <c r="N14" s="63">
        <f t="shared" si="0"/>
        <v>5.5</v>
      </c>
      <c r="O14" s="63"/>
    </row>
    <row r="15" spans="2:15" x14ac:dyDescent="0.35">
      <c r="B15" s="15" t="s">
        <v>3</v>
      </c>
      <c r="C15" s="72">
        <v>7</v>
      </c>
      <c r="D15" s="72">
        <v>6</v>
      </c>
      <c r="E15" s="72">
        <v>6</v>
      </c>
      <c r="F15" s="72">
        <v>5.5</v>
      </c>
      <c r="G15" s="66"/>
      <c r="J15" s="1" t="str">
        <f t="shared" ref="J15:J24" si="1">B16</f>
        <v>Kock2</v>
      </c>
      <c r="K15" s="63">
        <f t="shared" si="0"/>
        <v>8</v>
      </c>
      <c r="L15" s="63">
        <f t="shared" si="0"/>
        <v>5</v>
      </c>
      <c r="M15" s="63">
        <f t="shared" si="0"/>
        <v>5</v>
      </c>
      <c r="N15" s="63">
        <f t="shared" si="0"/>
        <v>5</v>
      </c>
      <c r="O15" s="63"/>
    </row>
    <row r="16" spans="2:15" x14ac:dyDescent="0.35">
      <c r="B16" s="13" t="s">
        <v>4</v>
      </c>
      <c r="C16" s="73">
        <v>8</v>
      </c>
      <c r="D16" s="73">
        <v>5</v>
      </c>
      <c r="E16" s="73">
        <v>5</v>
      </c>
      <c r="F16" s="73">
        <v>5</v>
      </c>
      <c r="G16" s="17"/>
      <c r="J16" s="1" t="str">
        <f t="shared" si="1"/>
        <v>Kock 3</v>
      </c>
      <c r="K16" s="63">
        <f t="shared" si="0"/>
        <v>7</v>
      </c>
      <c r="L16" s="63">
        <f t="shared" si="0"/>
        <v>5</v>
      </c>
      <c r="M16" s="63">
        <f t="shared" si="0"/>
        <v>5</v>
      </c>
      <c r="N16" s="63">
        <f t="shared" si="0"/>
        <v>4</v>
      </c>
      <c r="O16" s="63"/>
    </row>
    <row r="17" spans="2:15" x14ac:dyDescent="0.35">
      <c r="B17" s="13" t="s">
        <v>5</v>
      </c>
      <c r="C17" s="73">
        <v>7</v>
      </c>
      <c r="D17" s="73">
        <v>5</v>
      </c>
      <c r="E17" s="73">
        <v>5</v>
      </c>
      <c r="F17" s="73">
        <v>4</v>
      </c>
      <c r="G17" s="17"/>
      <c r="J17" s="1" t="str">
        <f t="shared" si="1"/>
        <v>Kock 4</v>
      </c>
      <c r="K17" s="63">
        <f t="shared" si="0"/>
        <v>7</v>
      </c>
      <c r="L17" s="63">
        <f t="shared" si="0"/>
        <v>7</v>
      </c>
      <c r="M17" s="63">
        <f t="shared" si="0"/>
        <v>6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7</v>
      </c>
      <c r="D18" s="73">
        <v>7</v>
      </c>
      <c r="E18" s="73">
        <v>6</v>
      </c>
      <c r="F18" s="73">
        <v>7</v>
      </c>
      <c r="G18" s="17"/>
      <c r="J18" s="1" t="str">
        <f t="shared" si="1"/>
        <v>Kock 5</v>
      </c>
      <c r="K18" s="63">
        <f t="shared" si="0"/>
        <v>4</v>
      </c>
      <c r="L18" s="63">
        <f t="shared" si="0"/>
        <v>3</v>
      </c>
      <c r="M18" s="63">
        <f t="shared" si="0"/>
        <v>3</v>
      </c>
      <c r="N18" s="63">
        <f t="shared" si="0"/>
        <v>2</v>
      </c>
      <c r="O18" s="63"/>
    </row>
    <row r="19" spans="2:15" x14ac:dyDescent="0.35">
      <c r="B19" s="13" t="s">
        <v>7</v>
      </c>
      <c r="C19" s="73">
        <v>4</v>
      </c>
      <c r="D19" s="73">
        <v>3</v>
      </c>
      <c r="E19" s="73">
        <v>3</v>
      </c>
      <c r="F19" s="73">
        <v>2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4</v>
      </c>
      <c r="M19" s="63">
        <f t="shared" si="0"/>
        <v>4</v>
      </c>
      <c r="N19" s="63">
        <f t="shared" si="0"/>
        <v>5</v>
      </c>
      <c r="O19" s="63"/>
    </row>
    <row r="20" spans="2:15" x14ac:dyDescent="0.35">
      <c r="B20" s="13" t="s">
        <v>8</v>
      </c>
      <c r="C20" s="73">
        <v>6</v>
      </c>
      <c r="D20" s="73">
        <v>4</v>
      </c>
      <c r="E20" s="73">
        <v>4</v>
      </c>
      <c r="F20" s="73">
        <v>5</v>
      </c>
      <c r="G20" s="17"/>
      <c r="J20" s="1" t="str">
        <f t="shared" si="1"/>
        <v>Kock 7</v>
      </c>
      <c r="K20" s="63">
        <f t="shared" si="0"/>
        <v>7</v>
      </c>
      <c r="L20" s="63">
        <f t="shared" si="0"/>
        <v>6</v>
      </c>
      <c r="M20" s="63">
        <f t="shared" si="0"/>
        <v>5</v>
      </c>
      <c r="N20" s="63">
        <f t="shared" si="0"/>
        <v>4</v>
      </c>
      <c r="O20" s="63"/>
    </row>
    <row r="21" spans="2:15" x14ac:dyDescent="0.35">
      <c r="B21" s="13" t="s">
        <v>9</v>
      </c>
      <c r="C21" s="73">
        <v>7</v>
      </c>
      <c r="D21" s="73">
        <v>6</v>
      </c>
      <c r="E21" s="73">
        <v>5</v>
      </c>
      <c r="F21" s="73">
        <v>4</v>
      </c>
      <c r="G21" s="17"/>
      <c r="J21" s="1" t="str">
        <f t="shared" si="1"/>
        <v>Kock 8</v>
      </c>
      <c r="K21" s="63">
        <f t="shared" si="0"/>
        <v>6</v>
      </c>
      <c r="L21" s="63">
        <f t="shared" si="0"/>
        <v>4</v>
      </c>
      <c r="M21" s="63">
        <f t="shared" si="0"/>
        <v>4</v>
      </c>
      <c r="N21" s="63">
        <f t="shared" si="0"/>
        <v>4</v>
      </c>
      <c r="O21" s="63"/>
    </row>
    <row r="22" spans="2:15" x14ac:dyDescent="0.35">
      <c r="B22" s="13" t="s">
        <v>10</v>
      </c>
      <c r="C22" s="73">
        <v>6</v>
      </c>
      <c r="D22" s="73">
        <v>4</v>
      </c>
      <c r="E22" s="73">
        <v>4</v>
      </c>
      <c r="F22" s="73">
        <v>4</v>
      </c>
      <c r="G22" s="17"/>
      <c r="J22" s="1" t="str">
        <f t="shared" si="1"/>
        <v>Kock 9</v>
      </c>
      <c r="K22" s="63">
        <f t="shared" si="0"/>
        <v>6.5</v>
      </c>
      <c r="L22" s="63">
        <f t="shared" si="0"/>
        <v>5.5</v>
      </c>
      <c r="M22" s="63">
        <f t="shared" si="0"/>
        <v>5</v>
      </c>
      <c r="N22" s="63">
        <f t="shared" si="0"/>
        <v>5</v>
      </c>
      <c r="O22" s="63"/>
    </row>
    <row r="23" spans="2:15" x14ac:dyDescent="0.35">
      <c r="B23" s="13" t="s">
        <v>11</v>
      </c>
      <c r="C23" s="73">
        <v>6.5</v>
      </c>
      <c r="D23" s="73">
        <v>5.5</v>
      </c>
      <c r="E23" s="73">
        <v>5</v>
      </c>
      <c r="F23" s="73">
        <v>5</v>
      </c>
      <c r="G23" s="17"/>
      <c r="J23" s="1" t="str">
        <f t="shared" si="1"/>
        <v>Kock 10</v>
      </c>
      <c r="K23" s="63">
        <f t="shared" si="0"/>
        <v>6.5</v>
      </c>
      <c r="L23" s="63">
        <f t="shared" si="0"/>
        <v>6</v>
      </c>
      <c r="M23" s="63">
        <f t="shared" si="0"/>
        <v>5.5</v>
      </c>
      <c r="N23" s="63">
        <f t="shared" si="0"/>
        <v>6</v>
      </c>
      <c r="O23" s="63"/>
    </row>
    <row r="24" spans="2:15" x14ac:dyDescent="0.35">
      <c r="B24" s="13" t="s">
        <v>12</v>
      </c>
      <c r="C24" s="73">
        <v>6.5</v>
      </c>
      <c r="D24" s="73">
        <v>6</v>
      </c>
      <c r="E24" s="73">
        <v>5.5</v>
      </c>
      <c r="F24" s="73">
        <v>6</v>
      </c>
      <c r="G24" s="17"/>
      <c r="J24" s="1" t="str">
        <f t="shared" si="1"/>
        <v>Kock 11</v>
      </c>
      <c r="K24" s="63">
        <f t="shared" si="0"/>
        <v>5.5</v>
      </c>
      <c r="L24" s="63">
        <f t="shared" si="0"/>
        <v>5</v>
      </c>
      <c r="M24" s="63">
        <f t="shared" si="0"/>
        <v>5</v>
      </c>
      <c r="N24" s="63">
        <f t="shared" si="0"/>
        <v>5.5</v>
      </c>
      <c r="O24" s="63"/>
    </row>
    <row r="25" spans="2:15" x14ac:dyDescent="0.35">
      <c r="B25" s="13" t="s">
        <v>13</v>
      </c>
      <c r="C25" s="73">
        <v>5.5</v>
      </c>
      <c r="D25" s="73">
        <v>5</v>
      </c>
      <c r="E25" s="73">
        <v>5</v>
      </c>
      <c r="F25" s="73">
        <v>5.5</v>
      </c>
      <c r="G25" s="17"/>
      <c r="J25" s="1" t="s">
        <v>32</v>
      </c>
      <c r="K25" s="63">
        <f t="shared" si="0"/>
        <v>6</v>
      </c>
      <c r="L25" s="63">
        <f t="shared" si="0"/>
        <v>7</v>
      </c>
      <c r="M25" s="63">
        <f t="shared" si="0"/>
        <v>7</v>
      </c>
      <c r="N25" s="63">
        <f t="shared" si="0"/>
        <v>7</v>
      </c>
      <c r="O25" s="63"/>
    </row>
    <row r="26" spans="2:15" x14ac:dyDescent="0.35">
      <c r="B26" s="13" t="s">
        <v>32</v>
      </c>
      <c r="C26" s="73">
        <v>6</v>
      </c>
      <c r="D26" s="73">
        <v>7</v>
      </c>
      <c r="E26" s="73">
        <v>7</v>
      </c>
      <c r="F26" s="73">
        <v>7</v>
      </c>
      <c r="G26" s="17"/>
      <c r="J26" s="1" t="s">
        <v>33</v>
      </c>
      <c r="K26" s="63">
        <f t="shared" si="0"/>
        <v>6</v>
      </c>
      <c r="L26" s="63">
        <f t="shared" si="0"/>
        <v>7</v>
      </c>
      <c r="M26" s="63">
        <f t="shared" si="0"/>
        <v>7</v>
      </c>
      <c r="N26" s="63">
        <f t="shared" si="0"/>
        <v>6</v>
      </c>
      <c r="O26" s="63"/>
    </row>
    <row r="27" spans="2:15" x14ac:dyDescent="0.35">
      <c r="B27" s="13" t="s">
        <v>33</v>
      </c>
      <c r="C27" s="73">
        <v>6</v>
      </c>
      <c r="D27" s="73">
        <v>7</v>
      </c>
      <c r="E27" s="73">
        <v>7</v>
      </c>
      <c r="F27" s="73">
        <v>6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82.5</v>
      </c>
      <c r="D50" s="17">
        <f>SUM(D15:D49)</f>
        <v>70.5</v>
      </c>
      <c r="E50" s="17">
        <f>SUM(E15:E49)</f>
        <v>67.5</v>
      </c>
      <c r="F50" s="17">
        <f>SUM(F15:F49)*2</f>
        <v>132</v>
      </c>
      <c r="G50" s="68">
        <f>SUM(C50:F50)/C8</f>
        <v>27.115384615384617</v>
      </c>
    </row>
    <row r="51" spans="2:7" x14ac:dyDescent="0.35">
      <c r="B51" s="18" t="s">
        <v>17</v>
      </c>
      <c r="C51" s="19">
        <f>C50/C8</f>
        <v>6.3461538461538458</v>
      </c>
      <c r="D51" s="19">
        <f>D50/C8</f>
        <v>5.4230769230769234</v>
      </c>
      <c r="E51" s="19">
        <f>E50/C8</f>
        <v>5.1923076923076925</v>
      </c>
      <c r="F51" s="19">
        <f>F50/C8</f>
        <v>10.153846153846153</v>
      </c>
      <c r="G51" s="69">
        <f>SUM(C51:F51)</f>
        <v>27.115384615384617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169</v>
      </c>
      <c r="G54" s="84" t="s">
        <v>183</v>
      </c>
    </row>
    <row r="55" spans="2:7" x14ac:dyDescent="0.35">
      <c r="B55" s="84" t="s">
        <v>79</v>
      </c>
      <c r="G55" s="84" t="s">
        <v>185</v>
      </c>
    </row>
    <row r="56" spans="2:7" x14ac:dyDescent="0.35">
      <c r="B56" s="84" t="s">
        <v>170</v>
      </c>
      <c r="G56" s="82" t="s">
        <v>187</v>
      </c>
    </row>
    <row r="57" spans="2:7" x14ac:dyDescent="0.35">
      <c r="B57" s="84" t="s">
        <v>171</v>
      </c>
      <c r="G57" s="84" t="s">
        <v>184</v>
      </c>
    </row>
    <row r="58" spans="2:7" x14ac:dyDescent="0.35">
      <c r="B58" s="84" t="s">
        <v>172</v>
      </c>
      <c r="C58" s="10"/>
      <c r="G58" s="82" t="s">
        <v>188</v>
      </c>
    </row>
    <row r="59" spans="2:7" x14ac:dyDescent="0.35">
      <c r="B59" s="84" t="s">
        <v>173</v>
      </c>
    </row>
    <row r="60" spans="2:7" x14ac:dyDescent="0.35">
      <c r="B60" s="83"/>
    </row>
    <row r="61" spans="2:7" x14ac:dyDescent="0.35">
      <c r="B61" s="84" t="s">
        <v>80</v>
      </c>
    </row>
    <row r="62" spans="2:7" x14ac:dyDescent="0.35">
      <c r="B62" s="84" t="s">
        <v>174</v>
      </c>
      <c r="C62" s="10"/>
      <c r="D62" s="10"/>
      <c r="E62" s="10"/>
      <c r="F62" s="10"/>
      <c r="G62" s="10"/>
    </row>
    <row r="63" spans="2:7" x14ac:dyDescent="0.35">
      <c r="B63" s="84"/>
      <c r="C63" s="10"/>
      <c r="D63" s="10"/>
      <c r="E63" s="10"/>
      <c r="F63" s="10"/>
      <c r="G63" s="10"/>
    </row>
    <row r="64" spans="2:7" x14ac:dyDescent="0.35">
      <c r="B64" s="84" t="s">
        <v>122</v>
      </c>
      <c r="C64" s="23"/>
      <c r="D64" s="23"/>
      <c r="E64" s="23"/>
      <c r="F64" s="23"/>
      <c r="G64" s="22"/>
    </row>
    <row r="65" spans="2:7" x14ac:dyDescent="0.35">
      <c r="B65" s="84" t="s">
        <v>175</v>
      </c>
      <c r="C65" s="10"/>
      <c r="D65" s="10"/>
      <c r="E65" s="10"/>
      <c r="F65" s="10"/>
      <c r="G65" s="10"/>
    </row>
    <row r="66" spans="2:7" x14ac:dyDescent="0.35">
      <c r="B66" s="84" t="s">
        <v>176</v>
      </c>
      <c r="C66" s="10"/>
    </row>
    <row r="67" spans="2:7" x14ac:dyDescent="0.35">
      <c r="B67" s="84" t="s">
        <v>177</v>
      </c>
      <c r="C67" s="10"/>
    </row>
    <row r="68" spans="2:7" x14ac:dyDescent="0.35">
      <c r="B68" s="84"/>
      <c r="C68" s="10"/>
    </row>
    <row r="69" spans="2:7" x14ac:dyDescent="0.35">
      <c r="B69" s="84" t="s">
        <v>82</v>
      </c>
      <c r="C69" s="10"/>
    </row>
    <row r="70" spans="2:7" x14ac:dyDescent="0.35">
      <c r="B70" s="84" t="s">
        <v>178</v>
      </c>
      <c r="C70" s="10"/>
    </row>
    <row r="71" spans="2:7" ht="18.5" customHeight="1" x14ac:dyDescent="0.35">
      <c r="B71" s="84" t="s">
        <v>179</v>
      </c>
      <c r="C71" s="10"/>
    </row>
    <row r="72" spans="2:7" ht="18.5" customHeight="1" x14ac:dyDescent="0.35">
      <c r="B72" s="84" t="s">
        <v>180</v>
      </c>
      <c r="C72" s="10"/>
    </row>
    <row r="73" spans="2:7" x14ac:dyDescent="0.35">
      <c r="B73" s="84" t="s">
        <v>181</v>
      </c>
      <c r="C73" s="10"/>
    </row>
    <row r="74" spans="2:7" x14ac:dyDescent="0.35">
      <c r="B74" s="84" t="s">
        <v>182</v>
      </c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90" priority="13" operator="greaterThan">
      <formula>10</formula>
    </cfRule>
  </conditionalFormatting>
  <conditionalFormatting sqref="C15:F29">
    <cfRule type="cellIs" dxfId="89" priority="7" operator="lessThan">
      <formula>1</formula>
    </cfRule>
    <cfRule type="cellIs" dxfId="88" priority="10" operator="lessThan">
      <formula>1</formula>
    </cfRule>
    <cfRule type="cellIs" dxfId="87" priority="11" operator="lessThan">
      <formula>1</formula>
    </cfRule>
    <cfRule type="cellIs" dxfId="86" priority="12" operator="greaterThan">
      <formula>10</formula>
    </cfRule>
  </conditionalFormatting>
  <conditionalFormatting sqref="C8">
    <cfRule type="cellIs" dxfId="85" priority="8" operator="lessThan">
      <formula>1</formula>
    </cfRule>
    <cfRule type="cellIs" dxfId="84" priority="9" operator="lessThan">
      <formula>1</formula>
    </cfRule>
  </conditionalFormatting>
  <conditionalFormatting sqref="G11">
    <cfRule type="cellIs" dxfId="83" priority="5" operator="lessThan">
      <formula>1</formula>
    </cfRule>
    <cfRule type="cellIs" dxfId="82" priority="6" operator="lessThan">
      <formula>1</formula>
    </cfRule>
  </conditionalFormatting>
  <conditionalFormatting sqref="G12">
    <cfRule type="cellIs" dxfId="81" priority="3" operator="lessThan">
      <formula>1</formula>
    </cfRule>
    <cfRule type="cellIs" dxfId="80" priority="4" operator="lessThan">
      <formula>1</formula>
    </cfRule>
  </conditionalFormatting>
  <conditionalFormatting sqref="G13">
    <cfRule type="cellIs" dxfId="79" priority="1" operator="lessThan">
      <formula>1</formula>
    </cfRule>
    <cfRule type="cellIs" dxfId="78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O125"/>
  <sheetViews>
    <sheetView workbookViewId="0">
      <selection activeCell="G60" sqref="G60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112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102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7</v>
      </c>
      <c r="L14" s="63">
        <f t="shared" si="0"/>
        <v>7</v>
      </c>
      <c r="M14" s="63">
        <f t="shared" si="0"/>
        <v>8</v>
      </c>
      <c r="N14" s="63">
        <f t="shared" si="0"/>
        <v>7</v>
      </c>
      <c r="O14" s="63"/>
    </row>
    <row r="15" spans="2:15" x14ac:dyDescent="0.35">
      <c r="B15" s="15" t="s">
        <v>3</v>
      </c>
      <c r="C15" s="72">
        <v>7</v>
      </c>
      <c r="D15" s="72">
        <v>7</v>
      </c>
      <c r="E15" s="72">
        <v>8</v>
      </c>
      <c r="F15" s="72">
        <v>7</v>
      </c>
      <c r="G15" s="66"/>
      <c r="J15" s="1" t="str">
        <f t="shared" ref="J15:J24" si="1">B16</f>
        <v>Kock2</v>
      </c>
      <c r="K15" s="63">
        <f t="shared" si="0"/>
        <v>8</v>
      </c>
      <c r="L15" s="63">
        <f t="shared" si="0"/>
        <v>7</v>
      </c>
      <c r="M15" s="63">
        <f t="shared" si="0"/>
        <v>7.5</v>
      </c>
      <c r="N15" s="63">
        <f t="shared" si="0"/>
        <v>7.5</v>
      </c>
      <c r="O15" s="63"/>
    </row>
    <row r="16" spans="2:15" x14ac:dyDescent="0.35">
      <c r="B16" s="13" t="s">
        <v>4</v>
      </c>
      <c r="C16" s="73">
        <v>8</v>
      </c>
      <c r="D16" s="73">
        <v>7</v>
      </c>
      <c r="E16" s="73">
        <v>7.5</v>
      </c>
      <c r="F16" s="73">
        <v>7.5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6</v>
      </c>
      <c r="M16" s="63">
        <f t="shared" si="0"/>
        <v>6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6</v>
      </c>
      <c r="D17" s="73">
        <v>6</v>
      </c>
      <c r="E17" s="73">
        <v>6</v>
      </c>
      <c r="F17" s="73">
        <v>7</v>
      </c>
      <c r="G17" s="17"/>
      <c r="J17" s="1" t="str">
        <f t="shared" si="1"/>
        <v>Kock 4</v>
      </c>
      <c r="K17" s="63">
        <f t="shared" si="0"/>
        <v>8</v>
      </c>
      <c r="L17" s="63">
        <f t="shared" si="0"/>
        <v>7</v>
      </c>
      <c r="M17" s="63">
        <f t="shared" si="0"/>
        <v>7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8</v>
      </c>
      <c r="D18" s="73">
        <v>7</v>
      </c>
      <c r="E18" s="73">
        <v>7</v>
      </c>
      <c r="F18" s="73">
        <v>7</v>
      </c>
      <c r="G18" s="17"/>
      <c r="J18" s="1" t="str">
        <f t="shared" si="1"/>
        <v>Kock 5</v>
      </c>
      <c r="K18" s="63">
        <f t="shared" si="0"/>
        <v>6</v>
      </c>
      <c r="L18" s="63">
        <f t="shared" si="0"/>
        <v>6</v>
      </c>
      <c r="M18" s="63">
        <f t="shared" si="0"/>
        <v>6</v>
      </c>
      <c r="N18" s="63">
        <f t="shared" si="0"/>
        <v>7</v>
      </c>
      <c r="O18" s="63"/>
    </row>
    <row r="19" spans="2:15" x14ac:dyDescent="0.35">
      <c r="B19" s="13" t="s">
        <v>7</v>
      </c>
      <c r="C19" s="73">
        <v>6</v>
      </c>
      <c r="D19" s="73">
        <v>6</v>
      </c>
      <c r="E19" s="73">
        <v>6</v>
      </c>
      <c r="F19" s="73">
        <v>7</v>
      </c>
      <c r="G19" s="17"/>
      <c r="J19" s="1" t="str">
        <f t="shared" si="1"/>
        <v>Kock 6</v>
      </c>
      <c r="K19" s="63">
        <f t="shared" si="0"/>
        <v>8</v>
      </c>
      <c r="L19" s="63">
        <f t="shared" si="0"/>
        <v>7</v>
      </c>
      <c r="M19" s="63">
        <f t="shared" si="0"/>
        <v>7</v>
      </c>
      <c r="N19" s="63">
        <f t="shared" si="0"/>
        <v>8</v>
      </c>
      <c r="O19" s="63"/>
    </row>
    <row r="20" spans="2:15" x14ac:dyDescent="0.35">
      <c r="B20" s="13" t="s">
        <v>8</v>
      </c>
      <c r="C20" s="73">
        <v>8</v>
      </c>
      <c r="D20" s="73">
        <v>7</v>
      </c>
      <c r="E20" s="73">
        <v>7</v>
      </c>
      <c r="F20" s="73">
        <v>8</v>
      </c>
      <c r="G20" s="17"/>
      <c r="J20" s="1" t="str">
        <f t="shared" si="1"/>
        <v>Kock 7</v>
      </c>
      <c r="K20" s="63">
        <f t="shared" si="0"/>
        <v>8.5</v>
      </c>
      <c r="L20" s="63">
        <f t="shared" si="0"/>
        <v>5.5</v>
      </c>
      <c r="M20" s="63">
        <f t="shared" si="0"/>
        <v>5.5</v>
      </c>
      <c r="N20" s="63">
        <f t="shared" si="0"/>
        <v>6.5</v>
      </c>
      <c r="O20" s="63"/>
    </row>
    <row r="21" spans="2:15" x14ac:dyDescent="0.35">
      <c r="B21" s="13" t="s">
        <v>9</v>
      </c>
      <c r="C21" s="73">
        <v>8.5</v>
      </c>
      <c r="D21" s="73">
        <v>5.5</v>
      </c>
      <c r="E21" s="73">
        <v>5.5</v>
      </c>
      <c r="F21" s="73">
        <v>6.5</v>
      </c>
      <c r="G21" s="17"/>
      <c r="J21" s="1" t="str">
        <f t="shared" si="1"/>
        <v>Kock 8</v>
      </c>
      <c r="K21" s="63">
        <f t="shared" si="0"/>
        <v>6</v>
      </c>
      <c r="L21" s="63">
        <f t="shared" si="0"/>
        <v>5</v>
      </c>
      <c r="M21" s="63">
        <f t="shared" si="0"/>
        <v>5</v>
      </c>
      <c r="N21" s="63">
        <f t="shared" si="0"/>
        <v>5</v>
      </c>
      <c r="O21" s="63"/>
    </row>
    <row r="22" spans="2:15" x14ac:dyDescent="0.35">
      <c r="B22" s="13" t="s">
        <v>10</v>
      </c>
      <c r="C22" s="73">
        <v>6</v>
      </c>
      <c r="D22" s="73">
        <v>5</v>
      </c>
      <c r="E22" s="73">
        <v>5</v>
      </c>
      <c r="F22" s="73">
        <v>5</v>
      </c>
      <c r="G22" s="17"/>
      <c r="J22" s="1" t="str">
        <f t="shared" si="1"/>
        <v>Kock 9</v>
      </c>
      <c r="K22" s="63">
        <f t="shared" si="0"/>
        <v>7</v>
      </c>
      <c r="L22" s="63">
        <f t="shared" si="0"/>
        <v>8</v>
      </c>
      <c r="M22" s="63">
        <f t="shared" si="0"/>
        <v>7</v>
      </c>
      <c r="N22" s="63">
        <f t="shared" si="0"/>
        <v>8</v>
      </c>
      <c r="O22" s="63"/>
    </row>
    <row r="23" spans="2:15" x14ac:dyDescent="0.35">
      <c r="B23" s="13" t="s">
        <v>11</v>
      </c>
      <c r="C23" s="73">
        <v>7</v>
      </c>
      <c r="D23" s="73">
        <v>8</v>
      </c>
      <c r="E23" s="73">
        <v>7</v>
      </c>
      <c r="F23" s="73">
        <v>8</v>
      </c>
      <c r="G23" s="17"/>
      <c r="J23" s="1" t="str">
        <f t="shared" si="1"/>
        <v>Kock 10</v>
      </c>
      <c r="K23" s="63">
        <f t="shared" si="0"/>
        <v>6</v>
      </c>
      <c r="L23" s="63">
        <f t="shared" si="0"/>
        <v>5</v>
      </c>
      <c r="M23" s="63">
        <f t="shared" si="0"/>
        <v>5</v>
      </c>
      <c r="N23" s="63">
        <f t="shared" si="0"/>
        <v>6.5</v>
      </c>
      <c r="O23" s="63"/>
    </row>
    <row r="24" spans="2:15" x14ac:dyDescent="0.35">
      <c r="B24" s="13" t="s">
        <v>12</v>
      </c>
      <c r="C24" s="73">
        <v>6</v>
      </c>
      <c r="D24" s="73">
        <v>5</v>
      </c>
      <c r="E24" s="73">
        <v>5</v>
      </c>
      <c r="F24" s="73">
        <v>6.5</v>
      </c>
      <c r="G24" s="17"/>
      <c r="J24" s="1" t="str">
        <f t="shared" si="1"/>
        <v>Kock 11</v>
      </c>
      <c r="K24" s="63">
        <f t="shared" si="0"/>
        <v>7</v>
      </c>
      <c r="L24" s="63">
        <f t="shared" si="0"/>
        <v>6.5</v>
      </c>
      <c r="M24" s="63">
        <f t="shared" si="0"/>
        <v>7</v>
      </c>
      <c r="N24" s="63">
        <f t="shared" si="0"/>
        <v>8</v>
      </c>
      <c r="O24" s="63"/>
    </row>
    <row r="25" spans="2:15" x14ac:dyDescent="0.35">
      <c r="B25" s="13" t="s">
        <v>13</v>
      </c>
      <c r="C25" s="73">
        <v>7</v>
      </c>
      <c r="D25" s="73">
        <v>6.5</v>
      </c>
      <c r="E25" s="73">
        <v>7</v>
      </c>
      <c r="F25" s="73">
        <v>8</v>
      </c>
      <c r="G25" s="17"/>
      <c r="J25" s="1" t="s">
        <v>32</v>
      </c>
      <c r="K25" s="63">
        <f t="shared" si="0"/>
        <v>6.5</v>
      </c>
      <c r="L25" s="63">
        <f t="shared" si="0"/>
        <v>6</v>
      </c>
      <c r="M25" s="63">
        <f t="shared" si="0"/>
        <v>7.5</v>
      </c>
      <c r="N25" s="63">
        <f t="shared" si="0"/>
        <v>7.5</v>
      </c>
      <c r="O25" s="63"/>
    </row>
    <row r="26" spans="2:15" x14ac:dyDescent="0.35">
      <c r="B26" s="13" t="s">
        <v>32</v>
      </c>
      <c r="C26" s="73">
        <v>6.5</v>
      </c>
      <c r="D26" s="73">
        <v>6</v>
      </c>
      <c r="E26" s="73">
        <v>7.5</v>
      </c>
      <c r="F26" s="73">
        <v>7.5</v>
      </c>
      <c r="G26" s="17"/>
      <c r="J26" s="1" t="s">
        <v>33</v>
      </c>
      <c r="K26" s="63">
        <f t="shared" si="0"/>
        <v>6</v>
      </c>
      <c r="L26" s="63">
        <f t="shared" si="0"/>
        <v>6</v>
      </c>
      <c r="M26" s="63">
        <f t="shared" si="0"/>
        <v>6</v>
      </c>
      <c r="N26" s="63">
        <f t="shared" si="0"/>
        <v>7</v>
      </c>
      <c r="O26" s="63"/>
    </row>
    <row r="27" spans="2:15" x14ac:dyDescent="0.35">
      <c r="B27" s="13" t="s">
        <v>33</v>
      </c>
      <c r="C27" s="73">
        <v>6</v>
      </c>
      <c r="D27" s="73">
        <v>6</v>
      </c>
      <c r="E27" s="73">
        <v>6</v>
      </c>
      <c r="F27" s="73">
        <v>7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4"/>
      <c r="D30" s="74"/>
      <c r="E30" s="74"/>
      <c r="F30" s="74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4"/>
      <c r="D31" s="74"/>
      <c r="E31" s="74"/>
      <c r="F31" s="74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4"/>
      <c r="D33" s="74"/>
      <c r="E33" s="74"/>
      <c r="F33" s="74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4"/>
      <c r="D34" s="74"/>
      <c r="E34" s="74"/>
      <c r="F34" s="74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4"/>
      <c r="D35" s="74"/>
      <c r="E35" s="74"/>
      <c r="F35" s="74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 t="s">
        <v>51</v>
      </c>
      <c r="C36" s="74"/>
      <c r="D36" s="74"/>
      <c r="E36" s="74"/>
      <c r="F36" s="74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 t="s">
        <v>52</v>
      </c>
      <c r="C37" s="74"/>
      <c r="D37" s="74"/>
      <c r="E37" s="74"/>
      <c r="F37" s="74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 t="s">
        <v>53</v>
      </c>
      <c r="C38" s="74"/>
      <c r="D38" s="74"/>
      <c r="E38" s="74"/>
      <c r="F38" s="74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 t="s">
        <v>54</v>
      </c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 t="s">
        <v>55</v>
      </c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 t="s">
        <v>56</v>
      </c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 t="s">
        <v>57</v>
      </c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 t="s">
        <v>70</v>
      </c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 t="s">
        <v>59</v>
      </c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 t="s">
        <v>71</v>
      </c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 t="s">
        <v>63</v>
      </c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 t="s">
        <v>72</v>
      </c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 t="s">
        <v>65</v>
      </c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90</v>
      </c>
      <c r="D50" s="17">
        <f>SUM(D15:D49)</f>
        <v>82</v>
      </c>
      <c r="E50" s="17">
        <f>SUM(E15:E49)</f>
        <v>84.5</v>
      </c>
      <c r="F50" s="17">
        <f>SUM(F15:F49)*2</f>
        <v>184</v>
      </c>
      <c r="G50" s="68">
        <f>SUM(C50:F50)/C8</f>
        <v>33.884615384615387</v>
      </c>
    </row>
    <row r="51" spans="2:7" x14ac:dyDescent="0.35">
      <c r="B51" s="18" t="s">
        <v>17</v>
      </c>
      <c r="C51" s="19">
        <f>C50/C8</f>
        <v>6.9230769230769234</v>
      </c>
      <c r="D51" s="19">
        <f>D50/C8</f>
        <v>6.3076923076923075</v>
      </c>
      <c r="E51" s="19">
        <f>E50/C8</f>
        <v>6.5</v>
      </c>
      <c r="F51" s="19">
        <f>F50/C8</f>
        <v>14.153846153846153</v>
      </c>
      <c r="G51" s="69">
        <f>SUM(C51:F51)</f>
        <v>33.884615384615387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23</v>
      </c>
      <c r="G54" s="84" t="s">
        <v>203</v>
      </c>
    </row>
    <row r="55" spans="2:7" x14ac:dyDescent="0.35">
      <c r="B55" s="84" t="s">
        <v>79</v>
      </c>
      <c r="G55" s="82" t="s">
        <v>204</v>
      </c>
    </row>
    <row r="56" spans="2:7" x14ac:dyDescent="0.35">
      <c r="B56" s="84" t="s">
        <v>189</v>
      </c>
    </row>
    <row r="57" spans="2:7" x14ac:dyDescent="0.35">
      <c r="B57" s="84" t="s">
        <v>190</v>
      </c>
    </row>
    <row r="58" spans="2:7" x14ac:dyDescent="0.35">
      <c r="B58" s="84" t="s">
        <v>191</v>
      </c>
      <c r="C58" s="10"/>
    </row>
    <row r="59" spans="2:7" x14ac:dyDescent="0.35">
      <c r="B59" s="84" t="s">
        <v>192</v>
      </c>
    </row>
    <row r="60" spans="2:7" x14ac:dyDescent="0.35">
      <c r="B60" s="84" t="s">
        <v>193</v>
      </c>
    </row>
    <row r="61" spans="2:7" x14ac:dyDescent="0.35">
      <c r="B61" s="83"/>
    </row>
    <row r="62" spans="2:7" x14ac:dyDescent="0.35">
      <c r="B62" s="84" t="s">
        <v>80</v>
      </c>
      <c r="C62" s="10"/>
      <c r="D62" s="10"/>
      <c r="E62" s="10"/>
      <c r="F62" s="10"/>
      <c r="G62" s="10"/>
    </row>
    <row r="63" spans="2:7" x14ac:dyDescent="0.35">
      <c r="B63" s="84" t="s">
        <v>194</v>
      </c>
      <c r="C63" s="10"/>
      <c r="D63" s="10"/>
      <c r="E63" s="10"/>
      <c r="F63" s="10"/>
      <c r="G63" s="10"/>
    </row>
    <row r="64" spans="2:7" x14ac:dyDescent="0.35">
      <c r="B64" s="84" t="s">
        <v>195</v>
      </c>
      <c r="C64" s="23"/>
      <c r="D64" s="23"/>
      <c r="E64" s="23"/>
      <c r="F64" s="23"/>
      <c r="G64" s="22"/>
    </row>
    <row r="65" spans="2:7" x14ac:dyDescent="0.35">
      <c r="B65" s="83"/>
      <c r="C65" s="10"/>
      <c r="D65" s="10"/>
      <c r="E65" s="10"/>
      <c r="F65" s="10"/>
      <c r="G65" s="10"/>
    </row>
    <row r="66" spans="2:7" x14ac:dyDescent="0.35">
      <c r="B66" s="84" t="s">
        <v>122</v>
      </c>
      <c r="C66" s="10"/>
    </row>
    <row r="67" spans="2:7" x14ac:dyDescent="0.35">
      <c r="B67" s="84" t="s">
        <v>196</v>
      </c>
      <c r="C67" s="10"/>
    </row>
    <row r="68" spans="2:7" x14ac:dyDescent="0.35">
      <c r="B68" s="84" t="s">
        <v>197</v>
      </c>
      <c r="C68" s="10"/>
    </row>
    <row r="69" spans="2:7" x14ac:dyDescent="0.35">
      <c r="B69" s="84"/>
      <c r="C69" s="10"/>
    </row>
    <row r="70" spans="2:7" x14ac:dyDescent="0.35">
      <c r="B70" s="84" t="s">
        <v>82</v>
      </c>
      <c r="C70" s="10"/>
    </row>
    <row r="71" spans="2:7" ht="18.5" customHeight="1" x14ac:dyDescent="0.35">
      <c r="B71" s="84" t="s">
        <v>198</v>
      </c>
      <c r="C71" s="10"/>
    </row>
    <row r="72" spans="2:7" ht="18.5" customHeight="1" x14ac:dyDescent="0.35">
      <c r="B72" s="84" t="s">
        <v>199</v>
      </c>
      <c r="C72" s="10"/>
    </row>
    <row r="73" spans="2:7" x14ac:dyDescent="0.35">
      <c r="B73" s="84" t="s">
        <v>200</v>
      </c>
      <c r="C73" s="10"/>
    </row>
    <row r="74" spans="2:7" x14ac:dyDescent="0.35">
      <c r="B74" s="84" t="s">
        <v>201</v>
      </c>
      <c r="C74" s="10"/>
    </row>
    <row r="75" spans="2:7" x14ac:dyDescent="0.35">
      <c r="B75" s="84" t="s">
        <v>202</v>
      </c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77" priority="13" operator="greaterThan">
      <formula>10</formula>
    </cfRule>
  </conditionalFormatting>
  <conditionalFormatting sqref="C15:F29">
    <cfRule type="cellIs" dxfId="76" priority="7" operator="lessThan">
      <formula>1</formula>
    </cfRule>
    <cfRule type="cellIs" dxfId="75" priority="10" operator="lessThan">
      <formula>1</formula>
    </cfRule>
    <cfRule type="cellIs" dxfId="74" priority="11" operator="lessThan">
      <formula>1</formula>
    </cfRule>
    <cfRule type="cellIs" dxfId="73" priority="12" operator="greaterThan">
      <formula>10</formula>
    </cfRule>
  </conditionalFormatting>
  <conditionalFormatting sqref="C8">
    <cfRule type="cellIs" dxfId="72" priority="8" operator="lessThan">
      <formula>1</formula>
    </cfRule>
    <cfRule type="cellIs" dxfId="71" priority="9" operator="lessThan">
      <formula>1</formula>
    </cfRule>
  </conditionalFormatting>
  <conditionalFormatting sqref="G11">
    <cfRule type="cellIs" dxfId="70" priority="5" operator="lessThan">
      <formula>1</formula>
    </cfRule>
    <cfRule type="cellIs" dxfId="69" priority="6" operator="lessThan">
      <formula>1</formula>
    </cfRule>
  </conditionalFormatting>
  <conditionalFormatting sqref="G12">
    <cfRule type="cellIs" dxfId="68" priority="3" operator="lessThan">
      <formula>1</formula>
    </cfRule>
    <cfRule type="cellIs" dxfId="67" priority="4" operator="lessThan">
      <formula>1</formula>
    </cfRule>
  </conditionalFormatting>
  <conditionalFormatting sqref="G13">
    <cfRule type="cellIs" dxfId="66" priority="1" operator="lessThan">
      <formula>1</formula>
    </cfRule>
    <cfRule type="cellIs" dxfId="65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O125"/>
  <sheetViews>
    <sheetView topLeftCell="A39" workbookViewId="0">
      <selection activeCell="G54" sqref="G54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113</v>
      </c>
    </row>
    <row r="5" spans="2:15" s="7" customFormat="1" ht="27" customHeight="1" x14ac:dyDescent="0.5">
      <c r="B5" s="3" t="s">
        <v>99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103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M24" si="0">C15</f>
        <v>3</v>
      </c>
      <c r="L14" s="63">
        <f t="shared" si="0"/>
        <v>5</v>
      </c>
      <c r="M14" s="63">
        <f t="shared" si="0"/>
        <v>3</v>
      </c>
      <c r="N14" s="63">
        <f t="shared" ref="N14:N28" si="1">F15</f>
        <v>4</v>
      </c>
      <c r="O14" s="63"/>
    </row>
    <row r="15" spans="2:15" x14ac:dyDescent="0.35">
      <c r="B15" s="15" t="s">
        <v>3</v>
      </c>
      <c r="C15" s="72">
        <v>3</v>
      </c>
      <c r="D15" s="72">
        <v>5</v>
      </c>
      <c r="E15" s="72">
        <v>3</v>
      </c>
      <c r="F15" s="72">
        <v>4</v>
      </c>
      <c r="G15" s="66"/>
      <c r="J15" s="1" t="str">
        <f t="shared" ref="J15:J24" si="2">B16</f>
        <v>Kock2</v>
      </c>
      <c r="K15" s="63">
        <f t="shared" si="0"/>
        <v>7</v>
      </c>
      <c r="L15" s="63">
        <f t="shared" si="0"/>
        <v>6</v>
      </c>
      <c r="M15" s="63">
        <f t="shared" si="0"/>
        <v>5</v>
      </c>
      <c r="N15" s="63">
        <f t="shared" si="1"/>
        <v>5</v>
      </c>
      <c r="O15" s="63"/>
    </row>
    <row r="16" spans="2:15" x14ac:dyDescent="0.35">
      <c r="B16" s="13" t="s">
        <v>4</v>
      </c>
      <c r="C16" s="73">
        <v>7</v>
      </c>
      <c r="D16" s="73">
        <v>6</v>
      </c>
      <c r="E16" s="73">
        <v>5</v>
      </c>
      <c r="F16" s="73">
        <v>5</v>
      </c>
      <c r="G16" s="17"/>
      <c r="J16" s="1" t="str">
        <f t="shared" si="2"/>
        <v>Kock 3</v>
      </c>
      <c r="K16" s="63">
        <f t="shared" si="0"/>
        <v>5</v>
      </c>
      <c r="L16" s="63">
        <f t="shared" si="0"/>
        <v>7</v>
      </c>
      <c r="M16" s="63">
        <f t="shared" si="0"/>
        <v>7</v>
      </c>
      <c r="N16" s="63">
        <f t="shared" si="1"/>
        <v>6</v>
      </c>
      <c r="O16" s="63"/>
    </row>
    <row r="17" spans="2:15" x14ac:dyDescent="0.35">
      <c r="B17" s="13" t="s">
        <v>5</v>
      </c>
      <c r="C17" s="73">
        <v>5</v>
      </c>
      <c r="D17" s="73">
        <v>7</v>
      </c>
      <c r="E17" s="73">
        <v>7</v>
      </c>
      <c r="F17" s="73">
        <v>6</v>
      </c>
      <c r="G17" s="17"/>
      <c r="J17" s="1" t="str">
        <f t="shared" si="2"/>
        <v>Kock 4</v>
      </c>
      <c r="K17" s="63">
        <f t="shared" si="0"/>
        <v>4</v>
      </c>
      <c r="L17" s="63">
        <f t="shared" si="0"/>
        <v>5</v>
      </c>
      <c r="M17" s="63">
        <f t="shared" si="0"/>
        <v>5</v>
      </c>
      <c r="N17" s="63">
        <f t="shared" si="1"/>
        <v>4</v>
      </c>
      <c r="O17" s="63"/>
    </row>
    <row r="18" spans="2:15" x14ac:dyDescent="0.35">
      <c r="B18" s="13" t="s">
        <v>6</v>
      </c>
      <c r="C18" s="73">
        <v>4</v>
      </c>
      <c r="D18" s="73">
        <v>5</v>
      </c>
      <c r="E18" s="73">
        <v>5</v>
      </c>
      <c r="F18" s="73">
        <v>4</v>
      </c>
      <c r="G18" s="17"/>
      <c r="J18" s="1" t="str">
        <f t="shared" si="2"/>
        <v>Kock 5</v>
      </c>
      <c r="K18" s="63">
        <f t="shared" si="0"/>
        <v>4</v>
      </c>
      <c r="L18" s="63">
        <f t="shared" si="0"/>
        <v>3</v>
      </c>
      <c r="M18" s="63">
        <f t="shared" si="0"/>
        <v>3</v>
      </c>
      <c r="N18" s="63">
        <f t="shared" si="1"/>
        <v>2</v>
      </c>
      <c r="O18" s="63"/>
    </row>
    <row r="19" spans="2:15" x14ac:dyDescent="0.35">
      <c r="B19" s="13" t="s">
        <v>7</v>
      </c>
      <c r="C19" s="73">
        <v>4</v>
      </c>
      <c r="D19" s="73">
        <v>3</v>
      </c>
      <c r="E19" s="73">
        <v>3</v>
      </c>
      <c r="F19" s="73">
        <v>2</v>
      </c>
      <c r="G19" s="17"/>
      <c r="J19" s="1" t="str">
        <f t="shared" si="2"/>
        <v>Kock 6</v>
      </c>
      <c r="K19" s="63">
        <f t="shared" si="0"/>
        <v>4</v>
      </c>
      <c r="L19" s="63">
        <f t="shared" si="0"/>
        <v>4</v>
      </c>
      <c r="M19" s="63">
        <f t="shared" si="0"/>
        <v>4</v>
      </c>
      <c r="N19" s="63">
        <f t="shared" si="1"/>
        <v>3.5</v>
      </c>
      <c r="O19" s="63"/>
    </row>
    <row r="20" spans="2:15" x14ac:dyDescent="0.35">
      <c r="B20" s="13" t="s">
        <v>8</v>
      </c>
      <c r="C20" s="73">
        <v>4</v>
      </c>
      <c r="D20" s="73">
        <v>4</v>
      </c>
      <c r="E20" s="73">
        <v>4</v>
      </c>
      <c r="F20" s="73">
        <v>3.5</v>
      </c>
      <c r="G20" s="17"/>
      <c r="J20" s="1" t="str">
        <f t="shared" si="2"/>
        <v>Kock 7</v>
      </c>
      <c r="K20" s="63">
        <f t="shared" si="0"/>
        <v>3</v>
      </c>
      <c r="L20" s="63">
        <f t="shared" si="0"/>
        <v>4</v>
      </c>
      <c r="M20" s="63">
        <f t="shared" si="0"/>
        <v>6</v>
      </c>
      <c r="N20" s="63">
        <f t="shared" si="1"/>
        <v>4</v>
      </c>
      <c r="O20" s="63"/>
    </row>
    <row r="21" spans="2:15" x14ac:dyDescent="0.35">
      <c r="B21" s="13" t="s">
        <v>9</v>
      </c>
      <c r="C21" s="73">
        <v>3</v>
      </c>
      <c r="D21" s="73">
        <v>4</v>
      </c>
      <c r="E21" s="73">
        <v>6</v>
      </c>
      <c r="F21" s="73">
        <v>4</v>
      </c>
      <c r="G21" s="17"/>
      <c r="J21" s="1" t="str">
        <f t="shared" si="2"/>
        <v>Kock 8</v>
      </c>
      <c r="K21" s="63">
        <f t="shared" si="0"/>
        <v>6</v>
      </c>
      <c r="L21" s="63">
        <f t="shared" si="0"/>
        <v>8</v>
      </c>
      <c r="M21" s="63">
        <f t="shared" si="0"/>
        <v>8</v>
      </c>
      <c r="N21" s="63">
        <f t="shared" si="1"/>
        <v>7</v>
      </c>
      <c r="O21" s="63"/>
    </row>
    <row r="22" spans="2:15" x14ac:dyDescent="0.35">
      <c r="B22" s="13" t="s">
        <v>10</v>
      </c>
      <c r="C22" s="73">
        <v>6</v>
      </c>
      <c r="D22" s="73">
        <v>8</v>
      </c>
      <c r="E22" s="73">
        <v>8</v>
      </c>
      <c r="F22" s="73">
        <v>7</v>
      </c>
      <c r="G22" s="17"/>
      <c r="J22" s="1" t="str">
        <f t="shared" si="2"/>
        <v>Kock 9</v>
      </c>
      <c r="K22" s="63">
        <f t="shared" si="0"/>
        <v>4</v>
      </c>
      <c r="L22" s="63">
        <f t="shared" si="0"/>
        <v>4</v>
      </c>
      <c r="M22" s="63">
        <f t="shared" si="0"/>
        <v>4</v>
      </c>
      <c r="N22" s="63">
        <f t="shared" si="1"/>
        <v>3.5</v>
      </c>
      <c r="O22" s="63"/>
    </row>
    <row r="23" spans="2:15" x14ac:dyDescent="0.35">
      <c r="B23" s="13" t="s">
        <v>11</v>
      </c>
      <c r="C23" s="73">
        <v>4</v>
      </c>
      <c r="D23" s="73">
        <v>4</v>
      </c>
      <c r="E23" s="73">
        <v>4</v>
      </c>
      <c r="F23" s="73">
        <v>3.5</v>
      </c>
      <c r="G23" s="17"/>
      <c r="J23" s="1" t="str">
        <f t="shared" si="2"/>
        <v>Kock 10</v>
      </c>
      <c r="K23" s="63">
        <f t="shared" si="0"/>
        <v>5</v>
      </c>
      <c r="L23" s="63">
        <f t="shared" si="0"/>
        <v>4.5</v>
      </c>
      <c r="M23" s="63">
        <f t="shared" si="0"/>
        <v>4.5</v>
      </c>
      <c r="N23" s="63">
        <f t="shared" si="1"/>
        <v>4</v>
      </c>
      <c r="O23" s="63"/>
    </row>
    <row r="24" spans="2:15" x14ac:dyDescent="0.35">
      <c r="B24" s="13" t="s">
        <v>12</v>
      </c>
      <c r="C24" s="73">
        <v>5</v>
      </c>
      <c r="D24" s="73">
        <v>4.5</v>
      </c>
      <c r="E24" s="73">
        <v>4.5</v>
      </c>
      <c r="F24" s="73">
        <v>4</v>
      </c>
      <c r="G24" s="17"/>
      <c r="J24" s="1" t="str">
        <f t="shared" si="2"/>
        <v>Kock 11</v>
      </c>
      <c r="K24" s="63">
        <f t="shared" si="0"/>
        <v>5</v>
      </c>
      <c r="L24" s="63">
        <f t="shared" si="0"/>
        <v>4</v>
      </c>
      <c r="M24" s="63">
        <f t="shared" si="0"/>
        <v>5</v>
      </c>
      <c r="N24" s="63">
        <f t="shared" si="1"/>
        <v>4</v>
      </c>
      <c r="O24" s="63"/>
    </row>
    <row r="25" spans="2:15" x14ac:dyDescent="0.35">
      <c r="B25" s="13" t="s">
        <v>13</v>
      </c>
      <c r="C25" s="73">
        <v>5</v>
      </c>
      <c r="D25" s="73">
        <v>4</v>
      </c>
      <c r="E25" s="73">
        <v>5</v>
      </c>
      <c r="F25" s="73">
        <v>4</v>
      </c>
      <c r="G25" s="17"/>
      <c r="J25" s="1" t="s">
        <v>32</v>
      </c>
      <c r="K25" s="63">
        <f t="shared" ref="K25:M28" si="3">C26</f>
        <v>3</v>
      </c>
      <c r="L25" s="63">
        <f t="shared" si="3"/>
        <v>4</v>
      </c>
      <c r="M25" s="63">
        <f t="shared" si="3"/>
        <v>3</v>
      </c>
      <c r="N25" s="63">
        <f t="shared" si="1"/>
        <v>4</v>
      </c>
      <c r="O25" s="63"/>
    </row>
    <row r="26" spans="2:15" x14ac:dyDescent="0.35">
      <c r="B26" s="13" t="s">
        <v>32</v>
      </c>
      <c r="C26" s="73">
        <v>3</v>
      </c>
      <c r="D26" s="73">
        <v>4</v>
      </c>
      <c r="E26" s="73">
        <v>3</v>
      </c>
      <c r="F26" s="73">
        <v>4</v>
      </c>
      <c r="G26" s="17"/>
      <c r="J26" s="1" t="s">
        <v>33</v>
      </c>
      <c r="K26" s="63">
        <f t="shared" si="3"/>
        <v>3</v>
      </c>
      <c r="L26" s="63">
        <f t="shared" si="3"/>
        <v>5</v>
      </c>
      <c r="M26" s="63">
        <f t="shared" si="3"/>
        <v>6</v>
      </c>
      <c r="N26" s="63">
        <f t="shared" si="1"/>
        <v>6</v>
      </c>
      <c r="O26" s="63"/>
    </row>
    <row r="27" spans="2:15" x14ac:dyDescent="0.35">
      <c r="B27" s="13" t="s">
        <v>33</v>
      </c>
      <c r="C27" s="73">
        <v>3</v>
      </c>
      <c r="D27" s="73">
        <v>5</v>
      </c>
      <c r="E27" s="73">
        <v>6</v>
      </c>
      <c r="F27" s="73">
        <v>6</v>
      </c>
      <c r="G27" s="17"/>
      <c r="J27" s="1" t="s">
        <v>34</v>
      </c>
      <c r="K27" s="63">
        <f t="shared" si="3"/>
        <v>0</v>
      </c>
      <c r="L27" s="63">
        <f t="shared" si="3"/>
        <v>0</v>
      </c>
      <c r="M27" s="63">
        <f t="shared" si="3"/>
        <v>0</v>
      </c>
      <c r="N27" s="63">
        <f t="shared" si="1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3"/>
        <v>0</v>
      </c>
      <c r="L28" s="63">
        <f t="shared" si="3"/>
        <v>0</v>
      </c>
      <c r="M28" s="63">
        <f t="shared" si="3"/>
        <v>0</v>
      </c>
      <c r="N28" s="63">
        <f t="shared" si="1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4">C30</f>
        <v>0</v>
      </c>
      <c r="L29" s="63">
        <f t="shared" ref="L29:L48" si="5">D30</f>
        <v>0</v>
      </c>
      <c r="M29" s="63">
        <f t="shared" ref="M29:M48" si="6">E30</f>
        <v>0</v>
      </c>
      <c r="N29" s="63">
        <f t="shared" ref="N29:N48" si="7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4"/>
        <v>0</v>
      </c>
      <c r="L30" s="63">
        <f t="shared" si="5"/>
        <v>0</v>
      </c>
      <c r="M30" s="63">
        <f t="shared" si="6"/>
        <v>0</v>
      </c>
      <c r="N30" s="63">
        <f t="shared" si="7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4"/>
        <v>0</v>
      </c>
      <c r="L31" s="63">
        <f t="shared" si="5"/>
        <v>0</v>
      </c>
      <c r="M31" s="63">
        <f t="shared" si="6"/>
        <v>0</v>
      </c>
      <c r="N31" s="63">
        <f t="shared" si="7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4"/>
        <v>0</v>
      </c>
      <c r="L32" s="63">
        <f t="shared" si="5"/>
        <v>0</v>
      </c>
      <c r="M32" s="63">
        <f t="shared" si="6"/>
        <v>0</v>
      </c>
      <c r="N32" s="63">
        <f t="shared" si="7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4"/>
        <v>0</v>
      </c>
      <c r="L33" s="63">
        <f t="shared" si="5"/>
        <v>0</v>
      </c>
      <c r="M33" s="63">
        <f t="shared" si="6"/>
        <v>0</v>
      </c>
      <c r="N33" s="63">
        <f t="shared" si="7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4"/>
        <v>0</v>
      </c>
      <c r="L34" s="63">
        <f t="shared" si="5"/>
        <v>0</v>
      </c>
      <c r="M34" s="63">
        <f t="shared" si="6"/>
        <v>0</v>
      </c>
      <c r="N34" s="63">
        <f t="shared" si="7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4"/>
        <v>0</v>
      </c>
      <c r="L35" s="63">
        <f t="shared" si="5"/>
        <v>0</v>
      </c>
      <c r="M35" s="63">
        <f t="shared" si="6"/>
        <v>0</v>
      </c>
      <c r="N35" s="63">
        <f t="shared" si="7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4"/>
        <v>0</v>
      </c>
      <c r="L36" s="63">
        <f t="shared" si="5"/>
        <v>0</v>
      </c>
      <c r="M36" s="63">
        <f t="shared" si="6"/>
        <v>0</v>
      </c>
      <c r="N36" s="63">
        <f t="shared" si="7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4"/>
        <v>0</v>
      </c>
      <c r="L37" s="63">
        <f t="shared" si="5"/>
        <v>0</v>
      </c>
      <c r="M37" s="63">
        <f t="shared" si="6"/>
        <v>0</v>
      </c>
      <c r="N37" s="63">
        <f t="shared" si="7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4"/>
        <v>0</v>
      </c>
      <c r="L38" s="63">
        <f t="shared" si="5"/>
        <v>0</v>
      </c>
      <c r="M38" s="63">
        <f t="shared" si="6"/>
        <v>0</v>
      </c>
      <c r="N38" s="63">
        <f t="shared" si="7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4"/>
        <v>0</v>
      </c>
      <c r="L39" s="63">
        <f t="shared" si="5"/>
        <v>0</v>
      </c>
      <c r="M39" s="63">
        <f t="shared" si="6"/>
        <v>0</v>
      </c>
      <c r="N39" s="63">
        <f t="shared" si="7"/>
        <v>0</v>
      </c>
      <c r="O39" s="20"/>
    </row>
    <row r="40" spans="2:15" x14ac:dyDescent="0.35">
      <c r="B40" s="20"/>
      <c r="C40" s="76"/>
      <c r="D40" s="76"/>
      <c r="E40" s="76"/>
      <c r="F40" s="76"/>
      <c r="G40" s="20"/>
      <c r="J40" s="1" t="s">
        <v>56</v>
      </c>
      <c r="K40" s="63">
        <f t="shared" si="4"/>
        <v>0</v>
      </c>
      <c r="L40" s="63">
        <f t="shared" si="5"/>
        <v>0</v>
      </c>
      <c r="M40" s="63">
        <f t="shared" si="6"/>
        <v>0</v>
      </c>
      <c r="N40" s="63">
        <f t="shared" si="7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4"/>
        <v>0</v>
      </c>
      <c r="L41" s="63">
        <f t="shared" si="5"/>
        <v>0</v>
      </c>
      <c r="M41" s="63">
        <f t="shared" si="6"/>
        <v>0</v>
      </c>
      <c r="N41" s="63">
        <f t="shared" si="7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4"/>
        <v>0</v>
      </c>
      <c r="L42" s="63">
        <f t="shared" si="5"/>
        <v>0</v>
      </c>
      <c r="M42" s="63">
        <f t="shared" si="6"/>
        <v>0</v>
      </c>
      <c r="N42" s="63">
        <f t="shared" si="7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4"/>
        <v>0</v>
      </c>
      <c r="L43" s="63">
        <f t="shared" si="5"/>
        <v>0</v>
      </c>
      <c r="M43" s="63">
        <f t="shared" si="6"/>
        <v>0</v>
      </c>
      <c r="N43" s="63">
        <f t="shared" si="7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4"/>
        <v>0</v>
      </c>
      <c r="L44" s="63">
        <f t="shared" si="5"/>
        <v>0</v>
      </c>
      <c r="M44" s="63">
        <f t="shared" si="6"/>
        <v>0</v>
      </c>
      <c r="N44" s="63">
        <f t="shared" si="7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4"/>
        <v>0</v>
      </c>
      <c r="L45" s="63">
        <f t="shared" si="5"/>
        <v>0</v>
      </c>
      <c r="M45" s="63">
        <f t="shared" si="6"/>
        <v>0</v>
      </c>
      <c r="N45" s="63">
        <f t="shared" si="7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4"/>
        <v>0</v>
      </c>
      <c r="L46" s="63">
        <f t="shared" si="5"/>
        <v>0</v>
      </c>
      <c r="M46" s="63">
        <f t="shared" si="6"/>
        <v>0</v>
      </c>
      <c r="N46" s="63">
        <f t="shared" si="7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4"/>
        <v>0</v>
      </c>
      <c r="L47" s="63">
        <f t="shared" si="5"/>
        <v>0</v>
      </c>
      <c r="M47" s="63">
        <f t="shared" si="6"/>
        <v>0</v>
      </c>
      <c r="N47" s="63">
        <f t="shared" si="7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4"/>
        <v>0</v>
      </c>
      <c r="L48" s="63">
        <f t="shared" si="5"/>
        <v>0</v>
      </c>
      <c r="M48" s="63">
        <f t="shared" si="6"/>
        <v>0</v>
      </c>
      <c r="N48" s="63">
        <f t="shared" si="7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56</v>
      </c>
      <c r="D50" s="17">
        <f>SUM(D15:D49)</f>
        <v>63.5</v>
      </c>
      <c r="E50" s="17">
        <f>SUM(E15:E49)</f>
        <v>63.5</v>
      </c>
      <c r="F50" s="17">
        <f>SUM(F15:F49)*2</f>
        <v>114</v>
      </c>
      <c r="G50" s="68">
        <f>SUM(C50:F50)/C8</f>
        <v>22.846153846153847</v>
      </c>
    </row>
    <row r="51" spans="2:7" x14ac:dyDescent="0.35">
      <c r="B51" s="18" t="s">
        <v>17</v>
      </c>
      <c r="C51" s="19">
        <f>C50/C8</f>
        <v>4.3076923076923075</v>
      </c>
      <c r="D51" s="19">
        <f>D50/C8</f>
        <v>4.884615384615385</v>
      </c>
      <c r="E51" s="19">
        <f>E50/C8</f>
        <v>4.884615384615385</v>
      </c>
      <c r="F51" s="19">
        <f>F50/C8</f>
        <v>8.7692307692307701</v>
      </c>
      <c r="G51" s="69">
        <f>SUM(C51:F51)</f>
        <v>22.846153846153847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24</v>
      </c>
      <c r="G54" s="82"/>
    </row>
    <row r="55" spans="2:7" x14ac:dyDescent="0.35">
      <c r="B55" s="84" t="s">
        <v>79</v>
      </c>
    </row>
    <row r="56" spans="2:7" x14ac:dyDescent="0.35">
      <c r="B56" s="84" t="s">
        <v>205</v>
      </c>
    </row>
    <row r="57" spans="2:7" x14ac:dyDescent="0.35">
      <c r="B57" s="84" t="s">
        <v>206</v>
      </c>
    </row>
    <row r="58" spans="2:7" x14ac:dyDescent="0.35">
      <c r="B58" s="83"/>
      <c r="C58" s="10"/>
    </row>
    <row r="59" spans="2:7" x14ac:dyDescent="0.35">
      <c r="B59" s="84" t="s">
        <v>80</v>
      </c>
    </row>
    <row r="60" spans="2:7" x14ac:dyDescent="0.35">
      <c r="B60" s="84" t="s">
        <v>207</v>
      </c>
    </row>
    <row r="61" spans="2:7" x14ac:dyDescent="0.35">
      <c r="B61" s="84" t="s">
        <v>208</v>
      </c>
    </row>
    <row r="62" spans="2:7" x14ac:dyDescent="0.35">
      <c r="B62" s="83"/>
      <c r="C62" s="10"/>
      <c r="D62" s="10"/>
      <c r="E62" s="10"/>
      <c r="F62" s="10"/>
      <c r="G62" s="10"/>
    </row>
    <row r="63" spans="2:7" x14ac:dyDescent="0.35">
      <c r="B63" s="84" t="s">
        <v>122</v>
      </c>
      <c r="C63" s="10"/>
      <c r="D63" s="10"/>
      <c r="E63" s="10"/>
      <c r="F63" s="10"/>
      <c r="G63" s="10"/>
    </row>
    <row r="64" spans="2:7" x14ac:dyDescent="0.35">
      <c r="B64" s="84" t="s">
        <v>209</v>
      </c>
      <c r="C64" s="23"/>
      <c r="D64" s="23"/>
      <c r="E64" s="23"/>
      <c r="F64" s="23"/>
      <c r="G64" s="22"/>
    </row>
    <row r="65" spans="2:7" x14ac:dyDescent="0.35">
      <c r="B65" s="84" t="s">
        <v>210</v>
      </c>
      <c r="C65" s="10"/>
      <c r="D65" s="10"/>
      <c r="E65" s="10"/>
      <c r="F65" s="10"/>
      <c r="G65" s="10"/>
    </row>
    <row r="66" spans="2:7" x14ac:dyDescent="0.35">
      <c r="B66" s="84"/>
      <c r="C66" s="10"/>
    </row>
    <row r="67" spans="2:7" x14ac:dyDescent="0.35">
      <c r="B67" s="84" t="s">
        <v>82</v>
      </c>
      <c r="C67" s="10"/>
    </row>
    <row r="68" spans="2:7" x14ac:dyDescent="0.35">
      <c r="B68" s="84" t="s">
        <v>211</v>
      </c>
      <c r="C68" s="10"/>
    </row>
    <row r="69" spans="2:7" x14ac:dyDescent="0.35">
      <c r="B69" s="84" t="s">
        <v>212</v>
      </c>
      <c r="C69" s="10"/>
    </row>
    <row r="70" spans="2:7" x14ac:dyDescent="0.35">
      <c r="B70" s="84" t="s">
        <v>213</v>
      </c>
      <c r="C70" s="10"/>
    </row>
    <row r="71" spans="2:7" ht="18.5" customHeight="1" x14ac:dyDescent="0.35">
      <c r="B71" s="84" t="s">
        <v>214</v>
      </c>
      <c r="C71" s="10"/>
    </row>
    <row r="72" spans="2:7" ht="18.5" customHeight="1" x14ac:dyDescent="0.35">
      <c r="B72" s="10"/>
      <c r="C72" s="10"/>
    </row>
    <row r="73" spans="2:7" x14ac:dyDescent="0.35">
      <c r="B73" s="10"/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64" priority="13" operator="greaterThan">
      <formula>10</formula>
    </cfRule>
  </conditionalFormatting>
  <conditionalFormatting sqref="C15:F29">
    <cfRule type="cellIs" dxfId="63" priority="7" operator="lessThan">
      <formula>1</formula>
    </cfRule>
    <cfRule type="cellIs" dxfId="62" priority="10" operator="lessThan">
      <formula>1</formula>
    </cfRule>
    <cfRule type="cellIs" dxfId="61" priority="11" operator="lessThan">
      <formula>1</formula>
    </cfRule>
    <cfRule type="cellIs" dxfId="60" priority="12" operator="greaterThan">
      <formula>10</formula>
    </cfRule>
  </conditionalFormatting>
  <conditionalFormatting sqref="C8">
    <cfRule type="cellIs" dxfId="59" priority="8" operator="lessThan">
      <formula>1</formula>
    </cfRule>
    <cfRule type="cellIs" dxfId="58" priority="9" operator="lessThan">
      <formula>1</formula>
    </cfRule>
  </conditionalFormatting>
  <conditionalFormatting sqref="G11">
    <cfRule type="cellIs" dxfId="57" priority="5" operator="lessThan">
      <formula>1</formula>
    </cfRule>
    <cfRule type="cellIs" dxfId="56" priority="6" operator="lessThan">
      <formula>1</formula>
    </cfRule>
  </conditionalFormatting>
  <conditionalFormatting sqref="G12">
    <cfRule type="cellIs" dxfId="55" priority="3" operator="lessThan">
      <formula>1</formula>
    </cfRule>
    <cfRule type="cellIs" dxfId="54" priority="4" operator="lessThan">
      <formula>1</formula>
    </cfRule>
  </conditionalFormatting>
  <conditionalFormatting sqref="G13">
    <cfRule type="cellIs" dxfId="53" priority="1" operator="lessThan">
      <formula>1</formula>
    </cfRule>
    <cfRule type="cellIs" dxfId="52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O125"/>
  <sheetViews>
    <sheetView topLeftCell="A50" workbookViewId="0">
      <selection activeCell="G63" sqref="G63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/>
      <c r="E3" s="2" t="s">
        <v>114</v>
      </c>
    </row>
    <row r="5" spans="2:15" s="7" customFormat="1" ht="27" customHeight="1" x14ac:dyDescent="0.5">
      <c r="B5" s="3" t="s">
        <v>100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103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13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8" si="0">C15</f>
        <v>6</v>
      </c>
      <c r="L14" s="63">
        <f t="shared" si="0"/>
        <v>4</v>
      </c>
      <c r="M14" s="63">
        <f t="shared" si="0"/>
        <v>6</v>
      </c>
      <c r="N14" s="63">
        <f t="shared" si="0"/>
        <v>5</v>
      </c>
      <c r="O14" s="63"/>
    </row>
    <row r="15" spans="2:15" x14ac:dyDescent="0.35">
      <c r="B15" s="15" t="s">
        <v>3</v>
      </c>
      <c r="C15" s="72">
        <v>6</v>
      </c>
      <c r="D15" s="72">
        <v>4</v>
      </c>
      <c r="E15" s="72">
        <v>6</v>
      </c>
      <c r="F15" s="72">
        <v>5</v>
      </c>
      <c r="G15" s="66"/>
      <c r="J15" s="1" t="str">
        <f t="shared" ref="J15:J24" si="1">B16</f>
        <v>Kock2</v>
      </c>
      <c r="K15" s="63">
        <f t="shared" si="0"/>
        <v>7.5</v>
      </c>
      <c r="L15" s="63">
        <f t="shared" si="0"/>
        <v>8</v>
      </c>
      <c r="M15" s="63">
        <f t="shared" si="0"/>
        <v>8</v>
      </c>
      <c r="N15" s="63">
        <f t="shared" si="0"/>
        <v>8</v>
      </c>
      <c r="O15" s="63"/>
    </row>
    <row r="16" spans="2:15" x14ac:dyDescent="0.35">
      <c r="B16" s="13" t="s">
        <v>4</v>
      </c>
      <c r="C16" s="73">
        <v>7.5</v>
      </c>
      <c r="D16" s="73">
        <v>8</v>
      </c>
      <c r="E16" s="73">
        <v>8</v>
      </c>
      <c r="F16" s="73">
        <v>8</v>
      </c>
      <c r="G16" s="17"/>
      <c r="J16" s="1" t="str">
        <f t="shared" si="1"/>
        <v>Kock 3</v>
      </c>
      <c r="K16" s="63">
        <f t="shared" si="0"/>
        <v>5</v>
      </c>
      <c r="L16" s="63">
        <f t="shared" si="0"/>
        <v>7</v>
      </c>
      <c r="M16" s="63">
        <f t="shared" si="0"/>
        <v>7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5</v>
      </c>
      <c r="D17" s="73">
        <v>7</v>
      </c>
      <c r="E17" s="73">
        <v>7</v>
      </c>
      <c r="F17" s="73">
        <v>7</v>
      </c>
      <c r="G17" s="17"/>
      <c r="J17" s="1" t="str">
        <f t="shared" si="1"/>
        <v>Kock 4</v>
      </c>
      <c r="K17" s="63">
        <f t="shared" si="0"/>
        <v>6</v>
      </c>
      <c r="L17" s="63">
        <f t="shared" si="0"/>
        <v>6</v>
      </c>
      <c r="M17" s="63">
        <f t="shared" si="0"/>
        <v>7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6</v>
      </c>
      <c r="D18" s="73">
        <v>6</v>
      </c>
      <c r="E18" s="73">
        <v>7</v>
      </c>
      <c r="F18" s="73">
        <v>7</v>
      </c>
      <c r="G18" s="17"/>
      <c r="J18" s="1" t="str">
        <f t="shared" si="1"/>
        <v>Kock 5</v>
      </c>
      <c r="K18" s="63">
        <f t="shared" si="0"/>
        <v>7</v>
      </c>
      <c r="L18" s="63">
        <f t="shared" si="0"/>
        <v>6</v>
      </c>
      <c r="M18" s="63">
        <f t="shared" si="0"/>
        <v>6</v>
      </c>
      <c r="N18" s="63">
        <f t="shared" si="0"/>
        <v>6</v>
      </c>
      <c r="O18" s="63"/>
    </row>
    <row r="19" spans="2:15" x14ac:dyDescent="0.35">
      <c r="B19" s="13" t="s">
        <v>7</v>
      </c>
      <c r="C19" s="73">
        <v>7</v>
      </c>
      <c r="D19" s="73">
        <v>6</v>
      </c>
      <c r="E19" s="73">
        <v>6</v>
      </c>
      <c r="F19" s="73">
        <v>6</v>
      </c>
      <c r="G19" s="17"/>
      <c r="J19" s="1" t="str">
        <f t="shared" si="1"/>
        <v>Kock 6</v>
      </c>
      <c r="K19" s="63">
        <f t="shared" si="0"/>
        <v>6.5</v>
      </c>
      <c r="L19" s="63">
        <f t="shared" si="0"/>
        <v>7</v>
      </c>
      <c r="M19" s="63">
        <f t="shared" si="0"/>
        <v>7</v>
      </c>
      <c r="N19" s="63">
        <f t="shared" si="0"/>
        <v>6.5</v>
      </c>
      <c r="O19" s="63"/>
    </row>
    <row r="20" spans="2:15" x14ac:dyDescent="0.35">
      <c r="B20" s="13" t="s">
        <v>8</v>
      </c>
      <c r="C20" s="73">
        <v>6.5</v>
      </c>
      <c r="D20" s="73">
        <v>7</v>
      </c>
      <c r="E20" s="73">
        <v>7</v>
      </c>
      <c r="F20" s="73">
        <v>6.5</v>
      </c>
      <c r="G20" s="17"/>
      <c r="J20" s="1" t="str">
        <f t="shared" si="1"/>
        <v>Kock 7</v>
      </c>
      <c r="K20" s="63">
        <f t="shared" si="0"/>
        <v>6.5</v>
      </c>
      <c r="L20" s="63">
        <f t="shared" si="0"/>
        <v>6</v>
      </c>
      <c r="M20" s="63">
        <f t="shared" si="0"/>
        <v>7</v>
      </c>
      <c r="N20" s="63">
        <f t="shared" si="0"/>
        <v>6.5</v>
      </c>
      <c r="O20" s="63"/>
    </row>
    <row r="21" spans="2:15" x14ac:dyDescent="0.35">
      <c r="B21" s="13" t="s">
        <v>9</v>
      </c>
      <c r="C21" s="73">
        <v>6.5</v>
      </c>
      <c r="D21" s="73">
        <v>6</v>
      </c>
      <c r="E21" s="73">
        <v>7</v>
      </c>
      <c r="F21" s="73">
        <v>6.5</v>
      </c>
      <c r="G21" s="17"/>
      <c r="J21" s="1" t="str">
        <f t="shared" si="1"/>
        <v>Kock 8</v>
      </c>
      <c r="K21" s="63">
        <f t="shared" si="0"/>
        <v>7</v>
      </c>
      <c r="L21" s="63">
        <f t="shared" si="0"/>
        <v>6</v>
      </c>
      <c r="M21" s="63">
        <f t="shared" si="0"/>
        <v>6</v>
      </c>
      <c r="N21" s="63">
        <f t="shared" si="0"/>
        <v>7</v>
      </c>
      <c r="O21" s="63"/>
    </row>
    <row r="22" spans="2:15" x14ac:dyDescent="0.35">
      <c r="B22" s="13" t="s">
        <v>10</v>
      </c>
      <c r="C22" s="73">
        <v>7</v>
      </c>
      <c r="D22" s="73">
        <v>6</v>
      </c>
      <c r="E22" s="73">
        <v>6</v>
      </c>
      <c r="F22" s="73">
        <v>7</v>
      </c>
      <c r="G22" s="17"/>
      <c r="J22" s="1" t="str">
        <f t="shared" si="1"/>
        <v>Kock 9</v>
      </c>
      <c r="K22" s="63">
        <f t="shared" si="0"/>
        <v>5</v>
      </c>
      <c r="L22" s="63">
        <f t="shared" si="0"/>
        <v>5</v>
      </c>
      <c r="M22" s="63">
        <f t="shared" si="0"/>
        <v>5</v>
      </c>
      <c r="N22" s="63">
        <f t="shared" si="0"/>
        <v>6</v>
      </c>
      <c r="O22" s="63"/>
    </row>
    <row r="23" spans="2:15" x14ac:dyDescent="0.35">
      <c r="B23" s="13" t="s">
        <v>11</v>
      </c>
      <c r="C23" s="73">
        <v>5</v>
      </c>
      <c r="D23" s="73">
        <v>5</v>
      </c>
      <c r="E23" s="73">
        <v>5</v>
      </c>
      <c r="F23" s="73">
        <v>6</v>
      </c>
      <c r="G23" s="17"/>
      <c r="J23" s="1" t="str">
        <f t="shared" si="1"/>
        <v>Kock 10</v>
      </c>
      <c r="K23" s="63">
        <f t="shared" si="0"/>
        <v>6</v>
      </c>
      <c r="L23" s="63">
        <f t="shared" si="0"/>
        <v>6</v>
      </c>
      <c r="M23" s="63">
        <f t="shared" si="0"/>
        <v>5.5</v>
      </c>
      <c r="N23" s="63">
        <f t="shared" si="0"/>
        <v>6</v>
      </c>
      <c r="O23" s="63"/>
    </row>
    <row r="24" spans="2:15" x14ac:dyDescent="0.35">
      <c r="B24" s="13" t="s">
        <v>12</v>
      </c>
      <c r="C24" s="73">
        <v>6</v>
      </c>
      <c r="D24" s="73">
        <v>6</v>
      </c>
      <c r="E24" s="73">
        <v>5.5</v>
      </c>
      <c r="F24" s="73">
        <v>6</v>
      </c>
      <c r="G24" s="17"/>
      <c r="J24" s="1" t="str">
        <f t="shared" si="1"/>
        <v>Kock 11</v>
      </c>
      <c r="K24" s="63">
        <f t="shared" si="0"/>
        <v>5</v>
      </c>
      <c r="L24" s="63">
        <f t="shared" si="0"/>
        <v>7</v>
      </c>
      <c r="M24" s="63">
        <f t="shared" si="0"/>
        <v>6.5</v>
      </c>
      <c r="N24" s="63">
        <f t="shared" si="0"/>
        <v>6.5</v>
      </c>
      <c r="O24" s="63"/>
    </row>
    <row r="25" spans="2:15" x14ac:dyDescent="0.35">
      <c r="B25" s="13" t="s">
        <v>13</v>
      </c>
      <c r="C25" s="73">
        <v>5</v>
      </c>
      <c r="D25" s="73">
        <v>7</v>
      </c>
      <c r="E25" s="73">
        <v>6.5</v>
      </c>
      <c r="F25" s="73">
        <v>6.5</v>
      </c>
      <c r="G25" s="17"/>
      <c r="J25" s="1" t="s">
        <v>32</v>
      </c>
      <c r="K25" s="63">
        <f t="shared" si="0"/>
        <v>5</v>
      </c>
      <c r="L25" s="63">
        <f t="shared" si="0"/>
        <v>6</v>
      </c>
      <c r="M25" s="63">
        <f t="shared" si="0"/>
        <v>6</v>
      </c>
      <c r="N25" s="63">
        <f t="shared" si="0"/>
        <v>6</v>
      </c>
      <c r="O25" s="63"/>
    </row>
    <row r="26" spans="2:15" x14ac:dyDescent="0.35">
      <c r="B26" s="13" t="s">
        <v>32</v>
      </c>
      <c r="C26" s="73">
        <v>5</v>
      </c>
      <c r="D26" s="73">
        <v>6</v>
      </c>
      <c r="E26" s="73">
        <v>6</v>
      </c>
      <c r="F26" s="73">
        <v>6</v>
      </c>
      <c r="G26" s="17"/>
      <c r="J26" s="1" t="s">
        <v>33</v>
      </c>
      <c r="K26" s="63">
        <f t="shared" si="0"/>
        <v>6</v>
      </c>
      <c r="L26" s="63">
        <f t="shared" si="0"/>
        <v>5</v>
      </c>
      <c r="M26" s="63">
        <f t="shared" si="0"/>
        <v>5</v>
      </c>
      <c r="N26" s="63">
        <f t="shared" si="0"/>
        <v>5</v>
      </c>
      <c r="O26" s="63"/>
    </row>
    <row r="27" spans="2:15" x14ac:dyDescent="0.35">
      <c r="B27" s="13" t="s">
        <v>33</v>
      </c>
      <c r="C27" s="73">
        <v>6</v>
      </c>
      <c r="D27" s="73">
        <v>5</v>
      </c>
      <c r="E27" s="73">
        <v>5</v>
      </c>
      <c r="F27" s="73">
        <v>5</v>
      </c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2">C30</f>
        <v>0</v>
      </c>
      <c r="L29" s="63">
        <f t="shared" ref="L29:L48" si="3">D30</f>
        <v>0</v>
      </c>
      <c r="M29" s="63">
        <f t="shared" ref="M29:M48" si="4">E30</f>
        <v>0</v>
      </c>
      <c r="N29" s="63">
        <f t="shared" ref="N29:N48" si="5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2"/>
        <v>0</v>
      </c>
      <c r="L30" s="63">
        <f t="shared" si="3"/>
        <v>0</v>
      </c>
      <c r="M30" s="63">
        <f t="shared" si="4"/>
        <v>0</v>
      </c>
      <c r="N30" s="63">
        <f t="shared" si="5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3"/>
        <v>0</v>
      </c>
      <c r="M31" s="63">
        <f t="shared" si="4"/>
        <v>0</v>
      </c>
      <c r="N31" s="63">
        <f t="shared" si="5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3"/>
        <v>0</v>
      </c>
      <c r="M32" s="63">
        <f t="shared" si="4"/>
        <v>0</v>
      </c>
      <c r="N32" s="63">
        <f t="shared" si="5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3"/>
        <v>0</v>
      </c>
      <c r="M33" s="63">
        <f t="shared" si="4"/>
        <v>0</v>
      </c>
      <c r="N33" s="63">
        <f t="shared" si="5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3"/>
        <v>0</v>
      </c>
      <c r="M34" s="63">
        <f t="shared" si="4"/>
        <v>0</v>
      </c>
      <c r="N34" s="63">
        <f t="shared" si="5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3"/>
        <v>0</v>
      </c>
      <c r="M35" s="63">
        <f t="shared" si="4"/>
        <v>0</v>
      </c>
      <c r="N35" s="63">
        <f t="shared" si="5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3"/>
        <v>0</v>
      </c>
      <c r="M36" s="63">
        <f t="shared" si="4"/>
        <v>0</v>
      </c>
      <c r="N36" s="63">
        <f t="shared" si="5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3"/>
        <v>0</v>
      </c>
      <c r="M37" s="63">
        <f t="shared" si="4"/>
        <v>0</v>
      </c>
      <c r="N37" s="63">
        <f t="shared" si="5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3"/>
        <v>0</v>
      </c>
      <c r="M38" s="63">
        <f t="shared" si="4"/>
        <v>0</v>
      </c>
      <c r="N38" s="63">
        <f t="shared" si="5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3"/>
        <v>0</v>
      </c>
      <c r="M39" s="63">
        <f t="shared" si="4"/>
        <v>0</v>
      </c>
      <c r="N39" s="63">
        <f t="shared" si="5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3"/>
        <v>0</v>
      </c>
      <c r="M40" s="63">
        <f t="shared" si="4"/>
        <v>0</v>
      </c>
      <c r="N40" s="63">
        <f t="shared" si="5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3"/>
        <v>0</v>
      </c>
      <c r="M41" s="63">
        <f t="shared" si="4"/>
        <v>0</v>
      </c>
      <c r="N41" s="63">
        <f t="shared" si="5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3"/>
        <v>0</v>
      </c>
      <c r="M42" s="63">
        <f t="shared" si="4"/>
        <v>0</v>
      </c>
      <c r="N42" s="63">
        <f t="shared" si="5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3"/>
        <v>0</v>
      </c>
      <c r="M43" s="63">
        <f t="shared" si="4"/>
        <v>0</v>
      </c>
      <c r="N43" s="63">
        <f t="shared" si="5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3"/>
        <v>0</v>
      </c>
      <c r="M44" s="63">
        <f t="shared" si="4"/>
        <v>0</v>
      </c>
      <c r="N44" s="63">
        <f t="shared" si="5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3"/>
        <v>0</v>
      </c>
      <c r="M45" s="63">
        <f t="shared" si="4"/>
        <v>0</v>
      </c>
      <c r="N45" s="63">
        <f t="shared" si="5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3"/>
        <v>0</v>
      </c>
      <c r="M46" s="63">
        <f t="shared" si="4"/>
        <v>0</v>
      </c>
      <c r="N46" s="63">
        <f t="shared" si="5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3"/>
        <v>0</v>
      </c>
      <c r="M47" s="63">
        <f t="shared" si="4"/>
        <v>0</v>
      </c>
      <c r="N47" s="63">
        <f t="shared" si="5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3"/>
        <v>0</v>
      </c>
      <c r="M48" s="63">
        <f t="shared" si="4"/>
        <v>0</v>
      </c>
      <c r="N48" s="63">
        <f t="shared" si="5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78.5</v>
      </c>
      <c r="D50" s="17">
        <f>SUM(D15:D49)</f>
        <v>79</v>
      </c>
      <c r="E50" s="17">
        <f>SUM(E15:E49)</f>
        <v>82</v>
      </c>
      <c r="F50" s="17">
        <f>SUM(F15:F49)*2</f>
        <v>165</v>
      </c>
      <c r="G50" s="68">
        <f>SUM(C50:F50)/C8</f>
        <v>31.115384615384617</v>
      </c>
    </row>
    <row r="51" spans="2:7" x14ac:dyDescent="0.35">
      <c r="B51" s="18" t="s">
        <v>17</v>
      </c>
      <c r="C51" s="19">
        <f>C50/C8</f>
        <v>6.0384615384615383</v>
      </c>
      <c r="D51" s="19">
        <f>D50/C8</f>
        <v>6.0769230769230766</v>
      </c>
      <c r="E51" s="19">
        <f>E50/C8</f>
        <v>6.3076923076923075</v>
      </c>
      <c r="F51" s="19">
        <f>F50/C8</f>
        <v>12.692307692307692</v>
      </c>
      <c r="G51" s="69">
        <f>SUM(C51:F51)</f>
        <v>31.115384615384613</v>
      </c>
    </row>
    <row r="53" spans="2:7" x14ac:dyDescent="0.35">
      <c r="B53" s="82" t="s">
        <v>129</v>
      </c>
      <c r="G53" s="82" t="s">
        <v>130</v>
      </c>
    </row>
    <row r="54" spans="2:7" x14ac:dyDescent="0.35">
      <c r="B54" s="84" t="s">
        <v>25</v>
      </c>
      <c r="G54" s="84" t="s">
        <v>226</v>
      </c>
    </row>
    <row r="55" spans="2:7" x14ac:dyDescent="0.35">
      <c r="B55" s="84" t="s">
        <v>79</v>
      </c>
      <c r="G55" s="84" t="s">
        <v>185</v>
      </c>
    </row>
    <row r="56" spans="2:7" x14ac:dyDescent="0.35">
      <c r="B56" s="84" t="s">
        <v>215</v>
      </c>
      <c r="G56" s="82" t="s">
        <v>186</v>
      </c>
    </row>
    <row r="57" spans="2:7" x14ac:dyDescent="0.35">
      <c r="B57" s="84" t="s">
        <v>216</v>
      </c>
      <c r="G57" s="84" t="s">
        <v>184</v>
      </c>
    </row>
    <row r="58" spans="2:7" x14ac:dyDescent="0.35">
      <c r="B58" s="84" t="s">
        <v>217</v>
      </c>
      <c r="C58" s="10"/>
    </row>
    <row r="59" spans="2:7" x14ac:dyDescent="0.35">
      <c r="B59" s="83"/>
    </row>
    <row r="60" spans="2:7" x14ac:dyDescent="0.35">
      <c r="B60" s="84" t="s">
        <v>80</v>
      </c>
    </row>
    <row r="61" spans="2:7" x14ac:dyDescent="0.35">
      <c r="B61" s="84" t="s">
        <v>218</v>
      </c>
    </row>
    <row r="62" spans="2:7" x14ac:dyDescent="0.35">
      <c r="B62" s="84" t="s">
        <v>219</v>
      </c>
      <c r="C62" s="10"/>
      <c r="D62" s="10"/>
      <c r="E62" s="10"/>
      <c r="F62" s="10"/>
      <c r="G62" s="10"/>
    </row>
    <row r="63" spans="2:7" x14ac:dyDescent="0.35">
      <c r="B63" s="83"/>
      <c r="C63" s="10"/>
      <c r="D63" s="10"/>
      <c r="E63" s="10"/>
      <c r="F63" s="10"/>
      <c r="G63" s="10"/>
    </row>
    <row r="64" spans="2:7" x14ac:dyDescent="0.35">
      <c r="B64" s="84" t="s">
        <v>122</v>
      </c>
      <c r="C64" s="23"/>
      <c r="D64" s="23"/>
      <c r="E64" s="23"/>
      <c r="F64" s="23"/>
      <c r="G64" s="22"/>
    </row>
    <row r="65" spans="2:7" x14ac:dyDescent="0.35">
      <c r="B65" s="84" t="s">
        <v>220</v>
      </c>
      <c r="C65" s="10"/>
      <c r="D65" s="10"/>
      <c r="E65" s="10"/>
      <c r="F65" s="10"/>
      <c r="G65" s="10"/>
    </row>
    <row r="66" spans="2:7" x14ac:dyDescent="0.35">
      <c r="B66" s="84" t="s">
        <v>221</v>
      </c>
      <c r="C66" s="10"/>
    </row>
    <row r="67" spans="2:7" x14ac:dyDescent="0.35">
      <c r="B67" s="84"/>
      <c r="C67" s="10"/>
    </row>
    <row r="68" spans="2:7" x14ac:dyDescent="0.35">
      <c r="B68" s="84" t="s">
        <v>82</v>
      </c>
      <c r="C68" s="10"/>
    </row>
    <row r="69" spans="2:7" x14ac:dyDescent="0.35">
      <c r="B69" s="84" t="s">
        <v>222</v>
      </c>
      <c r="C69" s="10"/>
    </row>
    <row r="70" spans="2:7" x14ac:dyDescent="0.35">
      <c r="B70" s="84" t="s">
        <v>223</v>
      </c>
      <c r="C70" s="10"/>
    </row>
    <row r="71" spans="2:7" ht="18.5" customHeight="1" x14ac:dyDescent="0.35">
      <c r="B71" s="84" t="s">
        <v>224</v>
      </c>
      <c r="C71" s="10"/>
    </row>
    <row r="72" spans="2:7" ht="18.5" customHeight="1" x14ac:dyDescent="0.35">
      <c r="B72" s="84" t="s">
        <v>225</v>
      </c>
      <c r="C72" s="10"/>
    </row>
    <row r="73" spans="2:7" x14ac:dyDescent="0.35">
      <c r="B73" s="10"/>
      <c r="C73" s="10"/>
    </row>
    <row r="74" spans="2:7" x14ac:dyDescent="0.35">
      <c r="B74" s="10"/>
      <c r="C74" s="10"/>
    </row>
    <row r="75" spans="2:7" x14ac:dyDescent="0.35">
      <c r="B75" s="10"/>
      <c r="C75" s="10"/>
    </row>
    <row r="76" spans="2:7" x14ac:dyDescent="0.35">
      <c r="B76" s="10"/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51" priority="13" operator="greaterThan">
      <formula>10</formula>
    </cfRule>
  </conditionalFormatting>
  <conditionalFormatting sqref="C15:F29">
    <cfRule type="cellIs" dxfId="50" priority="7" operator="lessThan">
      <formula>1</formula>
    </cfRule>
    <cfRule type="cellIs" dxfId="49" priority="10" operator="lessThan">
      <formula>1</formula>
    </cfRule>
    <cfRule type="cellIs" dxfId="48" priority="11" operator="lessThan">
      <formula>1</formula>
    </cfRule>
    <cfRule type="cellIs" dxfId="47" priority="12" operator="greaterThan">
      <formula>10</formula>
    </cfRule>
  </conditionalFormatting>
  <conditionalFormatting sqref="C8">
    <cfRule type="cellIs" dxfId="46" priority="8" operator="lessThan">
      <formula>1</formula>
    </cfRule>
    <cfRule type="cellIs" dxfId="45" priority="9" operator="lessThan">
      <formula>1</formula>
    </cfRule>
  </conditionalFormatting>
  <conditionalFormatting sqref="G11">
    <cfRule type="cellIs" dxfId="44" priority="5" operator="lessThan">
      <formula>1</formula>
    </cfRule>
    <cfRule type="cellIs" dxfId="43" priority="6" operator="lessThan">
      <formula>1</formula>
    </cfRule>
  </conditionalFormatting>
  <conditionalFormatting sqref="G12">
    <cfRule type="cellIs" dxfId="42" priority="3" operator="lessThan">
      <formula>1</formula>
    </cfRule>
    <cfRule type="cellIs" dxfId="41" priority="4" operator="lessThan">
      <formula>1</formula>
    </cfRule>
  </conditionalFormatting>
  <conditionalFormatting sqref="G13">
    <cfRule type="cellIs" dxfId="40" priority="1" operator="lessThan">
      <formula>1</formula>
    </cfRule>
    <cfRule type="cellIs" dxfId="39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</vt:i4>
      </vt:variant>
    </vt:vector>
  </HeadingPairs>
  <TitlesOfParts>
    <vt:vector size="12" baseType="lpstr">
      <vt:lpstr>Totalt</vt:lpstr>
      <vt:lpstr>Referens</vt:lpstr>
      <vt:lpstr>Vaktel BS</vt:lpstr>
      <vt:lpstr>Vaktel RS</vt:lpstr>
      <vt:lpstr>Vaktel 2 RS</vt:lpstr>
      <vt:lpstr>Höna Blekslätten</vt:lpstr>
      <vt:lpstr>Rosa Skattlådan2</vt:lpstr>
      <vt:lpstr>Pärlhöna Ref.</vt:lpstr>
      <vt:lpstr>Pärlhöna Blekslätten</vt:lpstr>
      <vt:lpstr>Pärlhöna Rosa Skattlådan</vt:lpstr>
      <vt:lpstr>Anka Rosaskattlådan</vt:lpstr>
      <vt:lpstr>Anka Blekslätten</vt:lpstr>
    </vt:vector>
  </TitlesOfParts>
  <Company>LRF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Auni Hamberg</dc:creator>
  <cp:lastModifiedBy>Charlotte Strinnholm</cp:lastModifiedBy>
  <cp:lastPrinted>2014-09-05T14:09:44Z</cp:lastPrinted>
  <dcterms:created xsi:type="dcterms:W3CDTF">2013-10-19T12:51:31Z</dcterms:created>
  <dcterms:modified xsi:type="dcterms:W3CDTF">2022-06-02T08:19:07Z</dcterms:modified>
</cp:coreProperties>
</file>